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ezer\Documents\ALEX\ALEX(aktuell)--\"/>
    </mc:Choice>
  </mc:AlternateContent>
  <bookViews>
    <workbookView xWindow="0" yWindow="0" windowWidth="20490" windowHeight="6945" activeTab="6"/>
  </bookViews>
  <sheets>
    <sheet name="Formulas" sheetId="3" r:id="rId1"/>
    <sheet name="SB-EF" sheetId="2" r:id="rId2"/>
    <sheet name="ER Est. (2013)" sheetId="4" r:id="rId3"/>
    <sheet name="Monitoring" sheetId="5" r:id="rId4"/>
    <sheet name="Farmer MS" sheetId="6" r:id="rId5"/>
    <sheet name="IA MS" sheetId="7" r:id="rId6"/>
    <sheet name="Implementer MS" sheetId="9" r:id="rId7"/>
  </sheets>
  <calcPr calcId="152511"/>
</workbook>
</file>

<file path=xl/calcChain.xml><?xml version="1.0" encoding="utf-8"?>
<calcChain xmlns="http://schemas.openxmlformats.org/spreadsheetml/2006/main">
  <c r="N10" i="5" l="1"/>
  <c r="M10" i="5"/>
  <c r="L10" i="5"/>
  <c r="K10" i="5"/>
  <c r="J10" i="5"/>
  <c r="N9" i="5"/>
  <c r="M9" i="5"/>
  <c r="L9" i="5"/>
  <c r="K9" i="5"/>
  <c r="J9" i="5"/>
  <c r="N15" i="5"/>
  <c r="J15" i="5"/>
  <c r="K15" i="5"/>
  <c r="L15" i="5"/>
  <c r="M15" i="5"/>
  <c r="J13" i="5"/>
  <c r="K13" i="5"/>
  <c r="L13" i="5"/>
  <c r="M13" i="5"/>
  <c r="N13" i="5"/>
  <c r="K14" i="5"/>
  <c r="L14" i="5"/>
  <c r="M14" i="5"/>
  <c r="N14" i="5"/>
  <c r="C199" i="9"/>
  <c r="D199" i="9"/>
  <c r="C202" i="7"/>
  <c r="D202" i="7"/>
  <c r="E202" i="7"/>
  <c r="D7" i="5"/>
  <c r="E7" i="5" s="1"/>
  <c r="F7" i="5" s="1"/>
  <c r="G7" i="5" s="1"/>
  <c r="H7" i="5" s="1"/>
  <c r="I7" i="5" s="1"/>
  <c r="D6" i="5"/>
  <c r="E6" i="5" s="1"/>
  <c r="D5" i="5"/>
  <c r="E5" i="5" s="1"/>
  <c r="F5" i="5" s="1"/>
  <c r="G5" i="5" s="1"/>
  <c r="H5" i="5" s="1"/>
  <c r="I5" i="5" s="1"/>
  <c r="D4" i="5"/>
  <c r="E4" i="5" s="1"/>
  <c r="F4" i="5" s="1"/>
  <c r="B10" i="4"/>
  <c r="B8" i="4"/>
  <c r="A33" i="4" s="1"/>
  <c r="B16" i="2"/>
  <c r="B8" i="2"/>
  <c r="F9" i="5" l="1"/>
  <c r="G4" i="5"/>
  <c r="H4" i="5" s="1"/>
  <c r="I4" i="5" s="1"/>
  <c r="E9" i="5"/>
  <c r="F6" i="5"/>
  <c r="G6" i="5" s="1"/>
  <c r="G10" i="5" s="1"/>
  <c r="D10" i="5"/>
  <c r="E13" i="5"/>
  <c r="E10" i="5"/>
  <c r="E11" i="5" s="1"/>
  <c r="E14" i="5" s="1"/>
  <c r="E15" i="5" s="1"/>
  <c r="G13" i="5"/>
  <c r="B12" i="4"/>
  <c r="L11" i="5"/>
  <c r="K11" i="5"/>
  <c r="J11" i="5"/>
  <c r="J14" i="5" s="1"/>
  <c r="N11" i="5"/>
  <c r="A25" i="4"/>
  <c r="D9" i="5"/>
  <c r="D11" i="5" s="1"/>
  <c r="M11" i="5"/>
  <c r="A17" i="4"/>
  <c r="G11" i="5" l="1"/>
  <c r="G14" i="5" s="1"/>
  <c r="G15" i="5" s="1"/>
  <c r="G9" i="5"/>
  <c r="H6" i="5"/>
  <c r="F10" i="5"/>
  <c r="F11" i="5" s="1"/>
  <c r="F14" i="5" s="1"/>
  <c r="F15" i="5" s="1"/>
  <c r="F13" i="5"/>
  <c r="A35" i="4"/>
  <c r="A27" i="4"/>
  <c r="A19" i="4"/>
  <c r="B11" i="4"/>
  <c r="I6" i="5" l="1"/>
  <c r="H13" i="5"/>
  <c r="H9" i="5"/>
  <c r="H10" i="5"/>
  <c r="A34" i="4"/>
  <c r="A36" i="4" s="1"/>
  <c r="A18" i="4"/>
  <c r="A20" i="4" s="1"/>
  <c r="A26" i="4"/>
  <c r="A28" i="4" s="1"/>
  <c r="H11" i="5" l="1"/>
  <c r="H14" i="5" s="1"/>
  <c r="H15" i="5" s="1"/>
  <c r="I9" i="5"/>
  <c r="I11" i="5" s="1"/>
  <c r="I14" i="5" s="1"/>
  <c r="I15" i="5" s="1"/>
  <c r="I10" i="5"/>
  <c r="I13" i="5"/>
  <c r="I17" i="5" l="1"/>
</calcChain>
</file>

<file path=xl/sharedStrings.xml><?xml version="1.0" encoding="utf-8"?>
<sst xmlns="http://schemas.openxmlformats.org/spreadsheetml/2006/main" count="206" uniqueCount="128">
  <si>
    <t>Baseline</t>
  </si>
  <si>
    <t>Project</t>
  </si>
  <si>
    <t>Project Scenarios</t>
  </si>
  <si>
    <t>Table 1. Specific emission factors for baseline, project and emission reductions (kgCH4/ha/season) for Dry Season</t>
  </si>
  <si>
    <t>For regions where double cropping is practiced</t>
  </si>
  <si>
    <t>For regions where single cropping is practiced</t>
  </si>
  <si>
    <t xml:space="preserve">Scenario 1: change the water regime from continuously to intermittent flooded conditions (single aeration) </t>
  </si>
  <si>
    <t>Scenario 2: change the water regime from continuously to intermittent flooded conditions (multiple aeration)</t>
  </si>
  <si>
    <r>
      <t>SF</t>
    </r>
    <r>
      <rPr>
        <i/>
        <vertAlign val="subscript"/>
        <sz val="10"/>
        <color theme="1"/>
        <rFont val="Times New Roman"/>
        <family val="1"/>
      </rPr>
      <t>BL,p</t>
    </r>
  </si>
  <si>
    <r>
      <t>SF</t>
    </r>
    <r>
      <rPr>
        <i/>
        <vertAlign val="subscript"/>
        <sz val="10"/>
        <color theme="1"/>
        <rFont val="Times New Roman"/>
        <family val="1"/>
      </rPr>
      <t>BL,o</t>
    </r>
  </si>
  <si>
    <r>
      <t>SF</t>
    </r>
    <r>
      <rPr>
        <i/>
        <vertAlign val="subscript"/>
        <sz val="10"/>
        <color theme="1"/>
        <rFont val="Times New Roman"/>
        <family val="1"/>
      </rPr>
      <t>BL,w</t>
    </r>
  </si>
  <si>
    <r>
      <t>SF</t>
    </r>
    <r>
      <rPr>
        <i/>
        <vertAlign val="subscript"/>
        <sz val="10"/>
        <color theme="1"/>
        <rFont val="Times New Roman"/>
        <family val="1"/>
      </rPr>
      <t>P,w</t>
    </r>
  </si>
  <si>
    <r>
      <t>SF</t>
    </r>
    <r>
      <rPr>
        <i/>
        <vertAlign val="subscript"/>
        <sz val="10"/>
        <color theme="1"/>
        <rFont val="Times New Roman"/>
        <family val="1"/>
      </rPr>
      <t>P,p</t>
    </r>
  </si>
  <si>
    <r>
      <t>SF</t>
    </r>
    <r>
      <rPr>
        <i/>
        <vertAlign val="subscript"/>
        <sz val="10"/>
        <color theme="1"/>
        <rFont val="Times New Roman"/>
        <family val="1"/>
      </rPr>
      <t>P,o</t>
    </r>
  </si>
  <si>
    <r>
      <t>Emission Factor (</t>
    </r>
    <r>
      <rPr>
        <b/>
        <i/>
        <sz val="10"/>
        <color theme="1"/>
        <rFont val="Times New Roman"/>
        <family val="1"/>
      </rPr>
      <t>EF</t>
    </r>
    <r>
      <rPr>
        <b/>
        <i/>
        <vertAlign val="subscript"/>
        <sz val="10"/>
        <color theme="1"/>
        <rFont val="Times New Roman"/>
        <family val="1"/>
      </rPr>
      <t>BL</t>
    </r>
    <r>
      <rPr>
        <b/>
        <sz val="10"/>
        <color theme="1"/>
        <rFont val="Times New Roman"/>
        <family val="1"/>
      </rPr>
      <t>)</t>
    </r>
  </si>
  <si>
    <r>
      <t>Emission Factor (</t>
    </r>
    <r>
      <rPr>
        <b/>
        <i/>
        <sz val="10"/>
        <color theme="1"/>
        <rFont val="Times New Roman"/>
        <family val="1"/>
      </rPr>
      <t>EF</t>
    </r>
    <r>
      <rPr>
        <b/>
        <i/>
        <vertAlign val="subscript"/>
        <sz val="10"/>
        <color theme="1"/>
        <rFont val="Times New Roman"/>
        <family val="1"/>
      </rPr>
      <t>P</t>
    </r>
    <r>
      <rPr>
        <b/>
        <sz val="10"/>
        <color theme="1"/>
        <rFont val="Times New Roman"/>
        <family val="1"/>
      </rPr>
      <t>)</t>
    </r>
  </si>
  <si>
    <r>
      <t>Emission Reduction Factor (</t>
    </r>
    <r>
      <rPr>
        <b/>
        <i/>
        <sz val="10"/>
        <color theme="1"/>
        <rFont val="Times New Roman"/>
        <family val="1"/>
      </rPr>
      <t>EF</t>
    </r>
    <r>
      <rPr>
        <b/>
        <i/>
        <vertAlign val="subscript"/>
        <sz val="10"/>
        <color theme="1"/>
        <rFont val="Times New Roman"/>
        <family val="1"/>
      </rPr>
      <t>ER</t>
    </r>
    <r>
      <rPr>
        <b/>
        <sz val="10"/>
        <color theme="1"/>
        <rFont val="Times New Roman"/>
        <family val="1"/>
      </rPr>
      <t>)</t>
    </r>
  </si>
  <si>
    <t>Table 1. Specific emission factors for baseline, project and emission reductions (kgCH4/ha/season) for Wet Season</t>
  </si>
  <si>
    <t>Standardized Baseline - Methane emissions from rice cultivation in the Republic of the Philippines</t>
  </si>
  <si>
    <t>Baseline Emissions</t>
  </si>
  <si>
    <t>Where:</t>
  </si>
  <si>
    <t>g</t>
  </si>
  <si>
    <r>
      <t>BE</t>
    </r>
    <r>
      <rPr>
        <i/>
        <vertAlign val="subscript"/>
        <sz val="10"/>
        <color theme="1"/>
        <rFont val="Times New Roman"/>
        <family val="1"/>
      </rPr>
      <t>y</t>
    </r>
  </si>
  <si>
    <r>
      <t>BE</t>
    </r>
    <r>
      <rPr>
        <i/>
        <vertAlign val="subscript"/>
        <sz val="10"/>
        <color theme="1"/>
        <rFont val="Times New Roman"/>
        <family val="1"/>
      </rPr>
      <t>s</t>
    </r>
  </si>
  <si>
    <r>
      <t>EF</t>
    </r>
    <r>
      <rPr>
        <i/>
        <vertAlign val="subscript"/>
        <sz val="10"/>
        <color theme="1"/>
        <rFont val="Times New Roman"/>
        <family val="1"/>
      </rPr>
      <t>BL,s,g</t>
    </r>
  </si>
  <si>
    <r>
      <t>A</t>
    </r>
    <r>
      <rPr>
        <i/>
        <vertAlign val="subscript"/>
        <sz val="10"/>
        <color theme="1"/>
        <rFont val="Times New Roman"/>
        <family val="1"/>
      </rPr>
      <t>s,g</t>
    </r>
  </si>
  <si>
    <r>
      <t>GWP</t>
    </r>
    <r>
      <rPr>
        <i/>
        <vertAlign val="subscript"/>
        <sz val="10"/>
        <color theme="1"/>
        <rFont val="Times New Roman"/>
        <family val="1"/>
      </rPr>
      <t>CH4</t>
    </r>
  </si>
  <si>
    <r>
      <t xml:space="preserve">Baseline emissions in year </t>
    </r>
    <r>
      <rPr>
        <i/>
        <sz val="10"/>
        <color theme="1"/>
        <rFont val="Times New Roman"/>
        <family val="1"/>
      </rPr>
      <t>y</t>
    </r>
    <r>
      <rPr>
        <sz val="10"/>
        <color theme="1"/>
        <rFont val="Times New Roman"/>
        <family val="1"/>
      </rPr>
      <t xml:space="preserve"> (tCO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e)</t>
    </r>
  </si>
  <si>
    <r>
      <t xml:space="preserve">Baseline emissions from project fields in season </t>
    </r>
    <r>
      <rPr>
        <i/>
        <sz val="10"/>
        <color theme="1"/>
        <rFont val="Times New Roman"/>
        <family val="1"/>
      </rPr>
      <t>s</t>
    </r>
    <r>
      <rPr>
        <sz val="10"/>
        <color theme="1"/>
        <rFont val="Times New Roman"/>
        <family val="1"/>
      </rPr>
      <t xml:space="preserve"> (tCO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e)</t>
    </r>
  </si>
  <si>
    <r>
      <t xml:space="preserve">Baseline emissions factor of group </t>
    </r>
    <r>
      <rPr>
        <i/>
        <sz val="10"/>
        <color theme="1"/>
        <rFont val="Times New Roman"/>
        <family val="1"/>
      </rPr>
      <t>g</t>
    </r>
    <r>
      <rPr>
        <sz val="10"/>
        <color theme="1"/>
        <rFont val="Times New Roman"/>
        <family val="1"/>
      </rPr>
      <t xml:space="preserve"> in season </t>
    </r>
    <r>
      <rPr>
        <i/>
        <sz val="10"/>
        <color theme="1"/>
        <rFont val="Times New Roman"/>
        <family val="1"/>
      </rPr>
      <t>s</t>
    </r>
    <r>
      <rPr>
        <sz val="10"/>
        <color theme="1"/>
        <rFont val="Times New Roman"/>
        <family val="1"/>
      </rPr>
      <t xml:space="preserve"> (kgCH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/ha per season, use default values)</t>
    </r>
  </si>
  <si>
    <r>
      <t xml:space="preserve">Area of project fields of group </t>
    </r>
    <r>
      <rPr>
        <i/>
        <sz val="10"/>
        <color theme="1"/>
        <rFont val="Times New Roman"/>
        <family val="1"/>
      </rPr>
      <t>g</t>
    </r>
    <r>
      <rPr>
        <sz val="10"/>
        <color theme="1"/>
        <rFont val="Times New Roman"/>
        <family val="1"/>
      </rPr>
      <t xml:space="preserve"> in season </t>
    </r>
    <r>
      <rPr>
        <i/>
        <sz val="10"/>
        <color theme="1"/>
        <rFont val="Times New Roman"/>
        <family val="1"/>
      </rPr>
      <t>s</t>
    </r>
    <r>
      <rPr>
        <sz val="10"/>
        <color theme="1"/>
        <rFont val="Times New Roman"/>
        <family val="1"/>
      </rPr>
      <t xml:space="preserve"> (ha)</t>
    </r>
  </si>
  <si>
    <r>
      <t>Global warming potential of CH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 xml:space="preserve"> (tCO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e/tCH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, use value of 25)</t>
    </r>
  </si>
  <si>
    <t>Group g, covers all project fields with the same cultivation pattern (G = total number of groups)</t>
  </si>
  <si>
    <r>
      <t>EF</t>
    </r>
    <r>
      <rPr>
        <b/>
        <i/>
        <vertAlign val="subscript"/>
        <sz val="10"/>
        <color theme="1"/>
        <rFont val="Times New Roman"/>
        <family val="1"/>
      </rPr>
      <t>BL,s,g</t>
    </r>
    <r>
      <rPr>
        <b/>
        <i/>
        <sz val="10"/>
        <color theme="1"/>
        <rFont val="Times New Roman"/>
        <family val="1"/>
      </rPr>
      <t xml:space="preserve">   =   EF</t>
    </r>
    <r>
      <rPr>
        <b/>
        <i/>
        <vertAlign val="subscript"/>
        <sz val="10"/>
        <color theme="1"/>
        <rFont val="Times New Roman"/>
        <family val="1"/>
      </rPr>
      <t>c</t>
    </r>
    <r>
      <rPr>
        <b/>
        <i/>
        <sz val="10"/>
        <color theme="1"/>
        <rFont val="Times New Roman"/>
        <family val="1"/>
      </rPr>
      <t xml:space="preserve">   x   SF</t>
    </r>
    <r>
      <rPr>
        <b/>
        <i/>
        <vertAlign val="subscript"/>
        <sz val="10"/>
        <color theme="1"/>
        <rFont val="Times New Roman"/>
        <family val="1"/>
      </rPr>
      <t>p</t>
    </r>
    <r>
      <rPr>
        <b/>
        <i/>
        <sz val="10"/>
        <color theme="1"/>
        <rFont val="Times New Roman"/>
        <family val="1"/>
      </rPr>
      <t xml:space="preserve">   x   SF</t>
    </r>
    <r>
      <rPr>
        <b/>
        <i/>
        <vertAlign val="subscript"/>
        <sz val="10"/>
        <color theme="1"/>
        <rFont val="Times New Roman"/>
        <family val="1"/>
      </rPr>
      <t>w</t>
    </r>
    <r>
      <rPr>
        <b/>
        <i/>
        <sz val="10"/>
        <color theme="1"/>
        <rFont val="Times New Roman"/>
        <family val="1"/>
      </rPr>
      <t xml:space="preserve">   x   SF</t>
    </r>
    <r>
      <rPr>
        <b/>
        <i/>
        <vertAlign val="subscript"/>
        <sz val="10"/>
        <color theme="1"/>
        <rFont val="Times New Roman"/>
        <family val="1"/>
      </rPr>
      <t>o</t>
    </r>
  </si>
  <si>
    <r>
      <t>EF</t>
    </r>
    <r>
      <rPr>
        <i/>
        <vertAlign val="subscript"/>
        <sz val="10"/>
        <color theme="1"/>
        <rFont val="Times New Roman"/>
        <family val="1"/>
      </rPr>
      <t>c</t>
    </r>
  </si>
  <si>
    <r>
      <t>SF</t>
    </r>
    <r>
      <rPr>
        <i/>
        <vertAlign val="subscript"/>
        <sz val="10"/>
        <color theme="1"/>
        <rFont val="Times New Roman"/>
        <family val="1"/>
      </rPr>
      <t>p</t>
    </r>
  </si>
  <si>
    <r>
      <t>SF</t>
    </r>
    <r>
      <rPr>
        <i/>
        <vertAlign val="subscript"/>
        <sz val="10"/>
        <color theme="1"/>
        <rFont val="Times New Roman"/>
        <family val="1"/>
      </rPr>
      <t>w</t>
    </r>
  </si>
  <si>
    <r>
      <t>SF</t>
    </r>
    <r>
      <rPr>
        <i/>
        <vertAlign val="subscript"/>
        <sz val="10"/>
        <color theme="1"/>
        <rFont val="Times New Roman"/>
        <family val="1"/>
      </rPr>
      <t>o</t>
    </r>
  </si>
  <si>
    <t>Baseline emission factor for continuously flooded fields without organic amendments in the Philippines</t>
  </si>
  <si>
    <t>Scaling factor to account for the differences in water regime in the pre-season before the cultivation period</t>
  </si>
  <si>
    <t>Scaling factor to account for the differences in the water regime during the cultivation period</t>
  </si>
  <si>
    <t>Scaling factor to account for the organic amendments</t>
  </si>
  <si>
    <t>Project Emissions</t>
  </si>
  <si>
    <r>
      <t>PE</t>
    </r>
    <r>
      <rPr>
        <i/>
        <vertAlign val="subscript"/>
        <sz val="10"/>
        <color theme="1"/>
        <rFont val="Times New Roman"/>
        <family val="1"/>
      </rPr>
      <t>y</t>
    </r>
  </si>
  <si>
    <r>
      <t>PE</t>
    </r>
    <r>
      <rPr>
        <i/>
        <vertAlign val="subscript"/>
        <sz val="10"/>
        <color theme="1"/>
        <rFont val="Times New Roman"/>
        <family val="1"/>
      </rPr>
      <t>s</t>
    </r>
  </si>
  <si>
    <r>
      <t>EF</t>
    </r>
    <r>
      <rPr>
        <i/>
        <vertAlign val="subscript"/>
        <sz val="10"/>
        <color theme="1"/>
        <rFont val="Times New Roman"/>
        <family val="1"/>
      </rPr>
      <t>P,s,g</t>
    </r>
  </si>
  <si>
    <r>
      <t xml:space="preserve">Project emissions in year </t>
    </r>
    <r>
      <rPr>
        <i/>
        <sz val="10"/>
        <color theme="1"/>
        <rFont val="Times New Roman"/>
        <family val="1"/>
      </rPr>
      <t>y</t>
    </r>
    <r>
      <rPr>
        <sz val="10"/>
        <color theme="1"/>
        <rFont val="Times New Roman"/>
        <family val="1"/>
      </rPr>
      <t xml:space="preserve"> (tCO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e)</t>
    </r>
  </si>
  <si>
    <r>
      <t xml:space="preserve">Project emissions from project fields in season </t>
    </r>
    <r>
      <rPr>
        <i/>
        <sz val="10"/>
        <color theme="1"/>
        <rFont val="Times New Roman"/>
        <family val="1"/>
      </rPr>
      <t>s</t>
    </r>
    <r>
      <rPr>
        <sz val="10"/>
        <color theme="1"/>
        <rFont val="Times New Roman"/>
        <family val="1"/>
      </rPr>
      <t xml:space="preserve"> (tCO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e)</t>
    </r>
  </si>
  <si>
    <r>
      <t xml:space="preserve">Project emissions factor of group </t>
    </r>
    <r>
      <rPr>
        <i/>
        <sz val="10"/>
        <color theme="1"/>
        <rFont val="Times New Roman"/>
        <family val="1"/>
      </rPr>
      <t>g</t>
    </r>
    <r>
      <rPr>
        <sz val="10"/>
        <color theme="1"/>
        <rFont val="Times New Roman"/>
        <family val="1"/>
      </rPr>
      <t xml:space="preserve"> in season </t>
    </r>
    <r>
      <rPr>
        <i/>
        <sz val="10"/>
        <color theme="1"/>
        <rFont val="Times New Roman"/>
        <family val="1"/>
      </rPr>
      <t>s</t>
    </r>
    <r>
      <rPr>
        <sz val="10"/>
        <color theme="1"/>
        <rFont val="Times New Roman"/>
        <family val="1"/>
      </rPr>
      <t xml:space="preserve"> (kgCH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/ha per season, use default values)</t>
    </r>
  </si>
  <si>
    <r>
      <t>EF</t>
    </r>
    <r>
      <rPr>
        <b/>
        <i/>
        <vertAlign val="subscript"/>
        <sz val="10"/>
        <color theme="1"/>
        <rFont val="Times New Roman"/>
        <family val="1"/>
      </rPr>
      <t>c</t>
    </r>
  </si>
  <si>
    <t>Emission Reduction Estimates based from 2013 Data</t>
  </si>
  <si>
    <t>ha</t>
  </si>
  <si>
    <t>Total irrigated area harvested during WET season</t>
  </si>
  <si>
    <t>Total irrigated area harvested during DRY season (double-crop)</t>
  </si>
  <si>
    <t>Emission Reduction</t>
  </si>
  <si>
    <t>2013 Data</t>
  </si>
  <si>
    <r>
      <t>tCO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e</t>
    </r>
  </si>
  <si>
    <t>Dry season</t>
  </si>
  <si>
    <t>Wet season, single-crop</t>
  </si>
  <si>
    <t>Wet season, double-crop</t>
  </si>
  <si>
    <t>Total irrigated area practicing AWD</t>
  </si>
  <si>
    <t>Total irrigated area harvested in DRY season without AWD (double-crop)</t>
  </si>
  <si>
    <t>Total irrigated area harvested in WET season without AWD</t>
  </si>
  <si>
    <t>double-crop, wet season, without AWD</t>
  </si>
  <si>
    <t>single-crop, wet season, without AWD</t>
  </si>
  <si>
    <t>Total emission reduction for the year 2013</t>
  </si>
  <si>
    <r>
      <t>tCO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e</t>
    </r>
  </si>
  <si>
    <t>Baseline Emission</t>
  </si>
  <si>
    <t>Total baseline emission for the year 2013</t>
  </si>
  <si>
    <t>Project Emission</t>
  </si>
  <si>
    <t>Total project emission for the year 2013</t>
  </si>
  <si>
    <t>Total irrigated area harvested during DRY season</t>
  </si>
  <si>
    <t>Total irrigated area practicing AWD during DRY season</t>
  </si>
  <si>
    <t>Total irrigated area practicing AWD during WET season</t>
  </si>
  <si>
    <t>Unit</t>
  </si>
  <si>
    <t>hectares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</si>
  <si>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</si>
  <si>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</si>
  <si>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</si>
  <si>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</si>
  <si>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</si>
  <si>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</si>
  <si>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</si>
  <si>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</si>
  <si>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</si>
  <si>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</si>
  <si>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Parameter / Description</t>
  </si>
  <si>
    <t>Emissions during DRY season</t>
  </si>
  <si>
    <t>Emissions during WET season</t>
  </si>
  <si>
    <t>Total emissions for the year</t>
  </si>
  <si>
    <t>No.</t>
  </si>
  <si>
    <r>
      <t xml:space="preserve">Address / </t>
    </r>
    <r>
      <rPr>
        <i/>
        <sz val="10"/>
        <color theme="1"/>
        <rFont val="Arial"/>
        <family val="2"/>
      </rPr>
      <t>Tirahan</t>
    </r>
    <r>
      <rPr>
        <sz val="10"/>
        <color theme="1"/>
        <rFont val="Arial"/>
        <family val="2"/>
      </rPr>
      <t xml:space="preserve"> : _______________________________________________</t>
    </r>
  </si>
  <si>
    <r>
      <t xml:space="preserve">Name / </t>
    </r>
    <r>
      <rPr>
        <i/>
        <sz val="10"/>
        <color theme="1"/>
        <rFont val="Arial"/>
        <family val="2"/>
      </rPr>
      <t>Pangalan</t>
    </r>
    <r>
      <rPr>
        <sz val="10"/>
        <color theme="1"/>
        <rFont val="Arial"/>
        <family val="2"/>
      </rPr>
      <t xml:space="preserve"> : ________________________________________________</t>
    </r>
  </si>
  <si>
    <r>
      <t xml:space="preserve">Size of ricefield / </t>
    </r>
    <r>
      <rPr>
        <i/>
        <sz val="10"/>
        <color theme="1"/>
        <rFont val="Arial"/>
        <family val="2"/>
      </rPr>
      <t>Sukat ng palayan</t>
    </r>
    <r>
      <rPr>
        <sz val="10"/>
        <color theme="1"/>
        <rFont val="Arial"/>
        <family val="2"/>
      </rPr>
      <t xml:space="preserve"> : _________________(hectares / </t>
    </r>
    <r>
      <rPr>
        <i/>
        <sz val="10"/>
        <color theme="1"/>
        <rFont val="Arial"/>
        <family val="2"/>
      </rPr>
      <t>ektarya</t>
    </r>
    <r>
      <rPr>
        <sz val="10"/>
        <color theme="1"/>
        <rFont val="Arial"/>
        <family val="2"/>
      </rPr>
      <t>)</t>
    </r>
  </si>
  <si>
    <r>
      <t xml:space="preserve">Sowing date / </t>
    </r>
    <r>
      <rPr>
        <i/>
        <sz val="10"/>
        <color theme="1"/>
        <rFont val="Arial"/>
        <family val="2"/>
      </rPr>
      <t>Petsa ng pagtanim</t>
    </r>
    <r>
      <rPr>
        <sz val="10"/>
        <color theme="1"/>
        <rFont val="Arial"/>
        <family val="2"/>
      </rPr>
      <t xml:space="preserve"> : __________________________________</t>
    </r>
  </si>
  <si>
    <r>
      <t xml:space="preserve">Yield / </t>
    </r>
    <r>
      <rPr>
        <i/>
        <sz val="10"/>
        <color theme="1"/>
        <rFont val="Arial"/>
        <family val="2"/>
      </rPr>
      <t>Ani</t>
    </r>
    <r>
      <rPr>
        <sz val="10"/>
        <color theme="1"/>
        <rFont val="Arial"/>
        <family val="2"/>
      </rPr>
      <t xml:space="preserve"> : ______________(kilograms / </t>
    </r>
    <r>
      <rPr>
        <i/>
        <sz val="10"/>
        <color theme="1"/>
        <rFont val="Arial"/>
        <family val="2"/>
      </rPr>
      <t>kilos</t>
    </r>
    <r>
      <rPr>
        <sz val="10"/>
        <color theme="1"/>
        <rFont val="Arial"/>
        <family val="2"/>
      </rPr>
      <t>)</t>
    </r>
  </si>
  <si>
    <r>
      <t xml:space="preserve">Date / </t>
    </r>
    <r>
      <rPr>
        <i/>
        <sz val="10"/>
        <color theme="1"/>
        <rFont val="Arial"/>
        <family val="2"/>
      </rPr>
      <t>Petsa</t>
    </r>
  </si>
  <si>
    <r>
      <t xml:space="preserve">Irrigation information / </t>
    </r>
    <r>
      <rPr>
        <i/>
        <sz val="10"/>
        <color theme="1"/>
        <rFont val="Arial"/>
        <family val="2"/>
      </rPr>
      <t>Impormasiyon tungkol sa patubig</t>
    </r>
    <r>
      <rPr>
        <sz val="10"/>
        <color theme="1"/>
        <rFont val="Arial"/>
        <family val="2"/>
      </rPr>
      <t xml:space="preserve"> :</t>
    </r>
  </si>
  <si>
    <r>
      <t xml:space="preserve">Irrigation type / </t>
    </r>
    <r>
      <rPr>
        <i/>
        <sz val="10"/>
        <color theme="1"/>
        <rFont val="Arial"/>
        <family val="2"/>
      </rPr>
      <t>Uri ng patubig</t>
    </r>
    <r>
      <rPr>
        <sz val="10"/>
        <color theme="1"/>
        <rFont val="Arial"/>
        <family val="2"/>
      </rPr>
      <t xml:space="preserve"> :  ____ pump/</t>
    </r>
    <r>
      <rPr>
        <i/>
        <sz val="10"/>
        <color theme="1"/>
        <rFont val="Arial"/>
        <family val="2"/>
      </rPr>
      <t>de-bomba</t>
    </r>
    <r>
      <rPr>
        <sz val="10"/>
        <color theme="1"/>
        <rFont val="Arial"/>
        <family val="2"/>
      </rPr>
      <t xml:space="preserve">    ____ gravity/</t>
    </r>
    <r>
      <rPr>
        <i/>
        <sz val="10"/>
        <color theme="1"/>
        <rFont val="Arial"/>
        <family val="2"/>
      </rPr>
      <t>agos</t>
    </r>
  </si>
  <si>
    <r>
      <t xml:space="preserve">Water level in PVC / </t>
    </r>
    <r>
      <rPr>
        <i/>
        <sz val="10"/>
        <color theme="1"/>
        <rFont val="Arial"/>
        <family val="2"/>
      </rPr>
      <t>Sukat ng tubig sa PVC</t>
    </r>
    <r>
      <rPr>
        <sz val="10"/>
        <color theme="1"/>
        <rFont val="Arial"/>
        <family val="2"/>
      </rPr>
      <t xml:space="preserve"> (cm.)</t>
    </r>
  </si>
  <si>
    <r>
      <t xml:space="preserve">Amount / </t>
    </r>
    <r>
      <rPr>
        <i/>
        <sz val="10"/>
        <color theme="1"/>
        <rFont val="Arial"/>
        <family val="2"/>
      </rPr>
      <t>Dami</t>
    </r>
  </si>
  <si>
    <t>Fertilizer, organic amendments, and crop protection /</t>
  </si>
  <si>
    <r>
      <rPr>
        <i/>
        <sz val="10"/>
        <color theme="1"/>
        <rFont val="Arial"/>
        <family val="2"/>
      </rPr>
      <t>Pataba (natural at kimikal), at pesticides</t>
    </r>
    <r>
      <rPr>
        <sz val="10"/>
        <color theme="1"/>
        <rFont val="Arial"/>
        <family val="2"/>
      </rPr>
      <t xml:space="preserve"> :</t>
    </r>
  </si>
  <si>
    <r>
      <t xml:space="preserve">Description / </t>
    </r>
    <r>
      <rPr>
        <i/>
        <sz val="10"/>
        <color theme="1"/>
        <rFont val="Arial"/>
        <family val="2"/>
      </rPr>
      <t>Paglalarawan</t>
    </r>
  </si>
  <si>
    <r>
      <t xml:space="preserve">Statement / </t>
    </r>
    <r>
      <rPr>
        <i/>
        <sz val="10"/>
        <color theme="1"/>
        <rFont val="Arial"/>
        <family val="2"/>
      </rPr>
      <t>Pahayag</t>
    </r>
    <r>
      <rPr>
        <sz val="10"/>
        <color theme="1"/>
        <rFont val="Arial"/>
        <family val="2"/>
      </rPr>
      <t xml:space="preserve"> :</t>
    </r>
  </si>
  <si>
    <t>Ito ay patunay na lahat ng impormasiyong inihayag dito ay totoo at tama, at ang mga tagubilin sa paggamit ng fertilizer ay sinunod.</t>
  </si>
  <si>
    <t>This is to certify that all provided information in this form are true and correct, and that fertilization recommendations provided have been followed.</t>
  </si>
  <si>
    <t>Pangalan at lagda</t>
  </si>
  <si>
    <t>Signature over printed name /</t>
  </si>
  <si>
    <t>Name</t>
  </si>
  <si>
    <t>Farm size
(hectares)</t>
  </si>
  <si>
    <t>Yield
(kg)</t>
  </si>
  <si>
    <t>Compliance
(Yes/No)</t>
  </si>
  <si>
    <t>Cropping season: _____________________</t>
  </si>
  <si>
    <t>Year: _______________________________</t>
  </si>
  <si>
    <t>TOTAL</t>
  </si>
  <si>
    <t>City/Town: __________________________________________________________</t>
  </si>
  <si>
    <t>Province: ___________________________________________________________</t>
  </si>
  <si>
    <t>Compiled by:</t>
  </si>
  <si>
    <t>Signature over printed name / Date</t>
  </si>
  <si>
    <t>Approved by:</t>
  </si>
  <si>
    <t>Irrigators' Association: ________________________________________________</t>
  </si>
  <si>
    <t>Irrigators' Association</t>
  </si>
  <si>
    <t>Land area adopting AWD
(hectares)</t>
  </si>
  <si>
    <t>Monitoring Summary Sheet</t>
  </si>
  <si>
    <r>
      <t xml:space="preserve">Farmer Monitoring Sheet / </t>
    </r>
    <r>
      <rPr>
        <b/>
        <i/>
        <sz val="11"/>
        <color theme="1"/>
        <rFont val="Arial"/>
        <family val="2"/>
      </rPr>
      <t>Lagdaan ng Magsasaka</t>
    </r>
  </si>
  <si>
    <t>Irrigators' Association Monitoring Sheet</t>
  </si>
  <si>
    <t>NAMA Implementer Monitoring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</si>
</sst>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theme="1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vertAlign val="subscript"/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vertAlign val="subscript"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/>
    <xf numFmtId="0" fontId="6" fillId="0" borderId="0" xfId="0" applyFont="1"/>
    <xf numFmtId="3" fontId="6" fillId="0" borderId="0" xfId="0" applyNumberFormat="1" applyFont="1"/>
    <xf numFmtId="3" fontId="8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3" fontId="1" fillId="0" borderId="2" xfId="0" applyNumberFormat="1" applyFont="1" applyBorder="1"/>
    <xf numFmtId="0" fontId="1" fillId="0" borderId="2" xfId="0" applyFont="1" applyBorder="1"/>
    <xf numFmtId="3" fontId="5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3" fontId="1" fillId="0" borderId="6" xfId="0" applyNumberFormat="1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3" fontId="1" fillId="0" borderId="11" xfId="0" applyNumberFormat="1" applyFont="1" applyBorder="1"/>
    <xf numFmtId="3" fontId="1" fillId="0" borderId="7" xfId="0" applyNumberFormat="1" applyFont="1" applyBorder="1"/>
    <xf numFmtId="3" fontId="1" fillId="0" borderId="9" xfId="0" applyNumberFormat="1" applyFont="1" applyBorder="1"/>
    <xf numFmtId="3" fontId="1" fillId="0" borderId="12" xfId="0" applyNumberFormat="1" applyFont="1" applyBorder="1"/>
    <xf numFmtId="3" fontId="2" fillId="0" borderId="1" xfId="0" applyNumberFormat="1" applyFont="1" applyBorder="1"/>
    <xf numFmtId="0" fontId="11" fillId="0" borderId="0" xfId="0" applyFont="1" applyAlignment="1">
      <alignment horizontal="center"/>
    </xf>
    <xf numFmtId="0" fontId="12" fillId="0" borderId="0" xfId="0" applyFont="1"/>
    <xf numFmtId="3" fontId="13" fillId="0" borderId="0" xfId="0" applyNumberFormat="1" applyFont="1"/>
    <xf numFmtId="0" fontId="1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2" borderId="1" xfId="0" applyFill="1" applyBorder="1" applyAlignment="1">
      <alignment horizontal="center"/>
    </xf>
    <xf numFmtId="0" fontId="15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600075</xdr:colOff>
          <xdr:row>1</xdr:row>
          <xdr:rowOff>152400</xdr:rowOff>
        </xdr:from>
        <xdr:to>
          <xdr:col>3</xdr:col>
          <xdr:colOff>142875</xdr:colOff>
          <xdr:row>5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590550</xdr:colOff>
          <xdr:row>27</xdr:row>
          <xdr:rowOff>142875</xdr:rowOff>
        </xdr:from>
        <xdr:to>
          <xdr:col>3</xdr:col>
          <xdr:colOff>76200</xdr:colOff>
          <xdr:row>30</xdr:row>
          <xdr:rowOff>142875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142875</xdr:rowOff>
        </xdr:from>
        <xdr:to>
          <xdr:col>5</xdr:col>
          <xdr:colOff>161925</xdr:colOff>
          <xdr:row>33</xdr:row>
          <xdr:rowOff>152400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600075</xdr:colOff>
          <xdr:row>4</xdr:row>
          <xdr:rowOff>152400</xdr:rowOff>
        </xdr:from>
        <xdr:to>
          <xdr:col>5</xdr:col>
          <xdr:colOff>152400</xdr:colOff>
          <xdr:row>8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1"/>
  <sheetViews>
    <sheetView workbookViewId="0">
      <selection activeCell="A2" sqref="A2"/>
    </sheetView>
  </sheetViews>
  <sheetFormatPr baseColWidth="10" defaultColWidth="9.140625" defaultRowHeight="12.75"/>
  <cols>
    <col min="1" max="16384" width="9.140625" style="3"/>
  </cols>
  <sheetData>
    <row r="1" spans="1:3">
      <c r="A1" s="10" t="s">
        <v>19</v>
      </c>
    </row>
    <row r="6" spans="1:3">
      <c r="B6"/>
    </row>
    <row r="9" spans="1:3">
      <c r="A9" s="3" t="s">
        <v>20</v>
      </c>
    </row>
    <row r="10" spans="1:3" ht="14.25">
      <c r="B10" s="11" t="s">
        <v>22</v>
      </c>
      <c r="C10" s="3" t="s">
        <v>27</v>
      </c>
    </row>
    <row r="11" spans="1:3" ht="14.25">
      <c r="B11" s="11" t="s">
        <v>23</v>
      </c>
      <c r="C11" s="3" t="s">
        <v>28</v>
      </c>
    </row>
    <row r="12" spans="1:3" ht="14.25">
      <c r="B12" s="11" t="s">
        <v>24</v>
      </c>
      <c r="C12" s="3" t="s">
        <v>29</v>
      </c>
    </row>
    <row r="13" spans="1:3" ht="14.25">
      <c r="B13" s="11" t="s">
        <v>25</v>
      </c>
      <c r="C13" s="3" t="s">
        <v>30</v>
      </c>
    </row>
    <row r="14" spans="1:3" ht="14.25">
      <c r="B14" s="11" t="s">
        <v>26</v>
      </c>
      <c r="C14" s="3" t="s">
        <v>31</v>
      </c>
    </row>
    <row r="15" spans="1:3">
      <c r="B15" s="11" t="s">
        <v>21</v>
      </c>
      <c r="C15" s="3" t="s">
        <v>32</v>
      </c>
    </row>
    <row r="16" spans="1:3">
      <c r="B16" s="11"/>
    </row>
    <row r="18" spans="1:3" ht="13.5">
      <c r="B18" s="12" t="s">
        <v>33</v>
      </c>
    </row>
    <row r="20" spans="1:3">
      <c r="A20" s="3" t="s">
        <v>20</v>
      </c>
    </row>
    <row r="21" spans="1:3" ht="14.25">
      <c r="B21" s="11" t="s">
        <v>34</v>
      </c>
      <c r="C21" s="3" t="s">
        <v>38</v>
      </c>
    </row>
    <row r="22" spans="1:3" ht="14.25">
      <c r="B22" s="11" t="s">
        <v>35</v>
      </c>
      <c r="C22" s="3" t="s">
        <v>39</v>
      </c>
    </row>
    <row r="23" spans="1:3" ht="14.25">
      <c r="B23" s="11" t="s">
        <v>36</v>
      </c>
      <c r="C23" s="3" t="s">
        <v>40</v>
      </c>
    </row>
    <row r="24" spans="1:3" ht="14.25">
      <c r="B24" s="11" t="s">
        <v>37</v>
      </c>
      <c r="C24" s="3" t="s">
        <v>41</v>
      </c>
    </row>
    <row r="27" spans="1:3">
      <c r="A27" s="10" t="s">
        <v>42</v>
      </c>
    </row>
    <row r="35" spans="1:3">
      <c r="A35" s="3" t="s">
        <v>20</v>
      </c>
    </row>
    <row r="36" spans="1:3" ht="14.25">
      <c r="B36" s="11" t="s">
        <v>43</v>
      </c>
      <c r="C36" s="3" t="s">
        <v>46</v>
      </c>
    </row>
    <row r="37" spans="1:3" ht="14.25">
      <c r="B37" s="11" t="s">
        <v>44</v>
      </c>
      <c r="C37" s="3" t="s">
        <v>47</v>
      </c>
    </row>
    <row r="38" spans="1:3" ht="14.25">
      <c r="B38" s="11" t="s">
        <v>45</v>
      </c>
      <c r="C38" s="3" t="s">
        <v>48</v>
      </c>
    </row>
    <row r="39" spans="1:3" ht="14.25">
      <c r="B39" s="11" t="s">
        <v>25</v>
      </c>
      <c r="C39" s="3" t="s">
        <v>30</v>
      </c>
    </row>
    <row r="40" spans="1:3" ht="14.25">
      <c r="B40" s="11" t="s">
        <v>26</v>
      </c>
      <c r="C40" s="3" t="s">
        <v>31</v>
      </c>
    </row>
    <row r="41" spans="1:3">
      <c r="B41" s="11" t="s">
        <v>21</v>
      </c>
      <c r="C41" s="3" t="s">
        <v>32</v>
      </c>
    </row>
  </sheetData>
  <sheetProtection algorithmName="SHA-512" hashValue="r7vcoQnrLGbNPgF9Ae8kM2pJ7J4MbaIAseBUnEJm8oMpS7BznbzACe8r+p1TXUeQxVuHFBaLIOoXiv68q2Uhrw==" saltValue="J75w4aUp3+bW1bLRLGDb2w==" spinCount="100000" sheet="1" objects="1" scenarios="1" selectLockedCells="1" selectUnlockedCells="1"/>
  <phoneticPr fontId="17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51" r:id="rId4">
          <objectPr defaultSize="0" autoPict="0" r:id="rId5">
            <anchor moveWithCells="1" sizeWithCells="1">
              <from>
                <xdr:col>0</xdr:col>
                <xdr:colOff>600075</xdr:colOff>
                <xdr:row>1</xdr:row>
                <xdr:rowOff>152400</xdr:rowOff>
              </from>
              <to>
                <xdr:col>3</xdr:col>
                <xdr:colOff>142875</xdr:colOff>
                <xdr:row>5</xdr:row>
                <xdr:rowOff>0</xdr:rowOff>
              </to>
            </anchor>
          </objectPr>
        </oleObject>
      </mc:Choice>
      <mc:Fallback>
        <oleObject progId="Equation.3" shapeId="2051" r:id="rId4"/>
      </mc:Fallback>
    </mc:AlternateContent>
    <mc:AlternateContent xmlns:mc="http://schemas.openxmlformats.org/markup-compatibility/2006">
      <mc:Choice Requires="x14">
        <oleObject progId="Equation.3" shapeId="2054" r:id="rId6">
          <objectPr defaultSize="0" autoPict="0" r:id="rId7">
            <anchor moveWithCells="1" sizeWithCells="1">
              <from>
                <xdr:col>0</xdr:col>
                <xdr:colOff>590550</xdr:colOff>
                <xdr:row>27</xdr:row>
                <xdr:rowOff>142875</xdr:rowOff>
              </from>
              <to>
                <xdr:col>3</xdr:col>
                <xdr:colOff>76200</xdr:colOff>
                <xdr:row>30</xdr:row>
                <xdr:rowOff>142875</xdr:rowOff>
              </to>
            </anchor>
          </objectPr>
        </oleObject>
      </mc:Choice>
      <mc:Fallback>
        <oleObject progId="Equation.3" shapeId="2054" r:id="rId6"/>
      </mc:Fallback>
    </mc:AlternateContent>
    <mc:AlternateContent xmlns:mc="http://schemas.openxmlformats.org/markup-compatibility/2006">
      <mc:Choice Requires="x14">
        <oleObject progId="Equation.3" shapeId="2055" r:id="rId8">
          <objectPr defaultSize="0" autoPict="0" r:id="rId9">
            <anchor moveWithCells="1" sizeWithCells="1">
              <from>
                <xdr:col>1</xdr:col>
                <xdr:colOff>9525</xdr:colOff>
                <xdr:row>30</xdr:row>
                <xdr:rowOff>142875</xdr:rowOff>
              </from>
              <to>
                <xdr:col>5</xdr:col>
                <xdr:colOff>161925</xdr:colOff>
                <xdr:row>33</xdr:row>
                <xdr:rowOff>152400</xdr:rowOff>
              </to>
            </anchor>
          </objectPr>
        </oleObject>
      </mc:Choice>
      <mc:Fallback>
        <oleObject progId="Equation.3" shapeId="2055" r:id="rId8"/>
      </mc:Fallback>
    </mc:AlternateContent>
    <mc:AlternateContent xmlns:mc="http://schemas.openxmlformats.org/markup-compatibility/2006">
      <mc:Choice Requires="x14">
        <oleObject progId="Equation.3" shapeId="2056" r:id="rId10">
          <objectPr defaultSize="0" autoPict="0" r:id="rId11">
            <anchor moveWithCells="1" sizeWithCells="1">
              <from>
                <xdr:col>0</xdr:col>
                <xdr:colOff>600075</xdr:colOff>
                <xdr:row>4</xdr:row>
                <xdr:rowOff>152400</xdr:rowOff>
              </from>
              <to>
                <xdr:col>5</xdr:col>
                <xdr:colOff>152400</xdr:colOff>
                <xdr:row>8</xdr:row>
                <xdr:rowOff>0</xdr:rowOff>
              </to>
            </anchor>
          </objectPr>
        </oleObject>
      </mc:Choice>
      <mc:Fallback>
        <oleObject progId="Equation.3" shapeId="2056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14" sqref="B14:B15"/>
    </sheetView>
  </sheetViews>
  <sheetFormatPr baseColWidth="10" defaultColWidth="9.140625" defaultRowHeight="12.75"/>
  <cols>
    <col min="1" max="1" width="11" customWidth="1"/>
    <col min="7" max="7" width="26.28515625" style="2" customWidth="1"/>
  </cols>
  <sheetData>
    <row r="1" spans="1:12" ht="14.25">
      <c r="A1" s="46" t="s">
        <v>18</v>
      </c>
    </row>
    <row r="2" spans="1:12">
      <c r="A2" s="3"/>
      <c r="B2" s="3"/>
      <c r="C2" s="3"/>
      <c r="D2" s="3"/>
      <c r="E2" s="3"/>
      <c r="F2" s="3"/>
      <c r="G2" s="4"/>
      <c r="H2" s="3"/>
      <c r="I2" s="3"/>
      <c r="J2" s="3"/>
      <c r="K2" s="3"/>
      <c r="L2" s="3"/>
    </row>
    <row r="3" spans="1:12">
      <c r="A3" s="8" t="s">
        <v>3</v>
      </c>
      <c r="B3" s="3"/>
      <c r="C3" s="3"/>
      <c r="D3" s="3"/>
      <c r="E3" s="3"/>
      <c r="F3" s="3"/>
      <c r="G3" s="4"/>
      <c r="H3" s="3"/>
      <c r="I3" s="3"/>
      <c r="J3" s="3"/>
      <c r="K3" s="3"/>
      <c r="L3" s="3"/>
    </row>
    <row r="4" spans="1:12" s="1" customFormat="1">
      <c r="A4" s="49"/>
      <c r="B4" s="51" t="s">
        <v>49</v>
      </c>
      <c r="C4" s="49" t="s">
        <v>0</v>
      </c>
      <c r="D4" s="49"/>
      <c r="E4" s="49"/>
      <c r="F4" s="49"/>
      <c r="G4" s="50" t="s">
        <v>2</v>
      </c>
      <c r="H4" s="49" t="s">
        <v>1</v>
      </c>
      <c r="I4" s="49"/>
      <c r="J4" s="49"/>
      <c r="K4" s="49"/>
      <c r="L4" s="50" t="s">
        <v>16</v>
      </c>
    </row>
    <row r="5" spans="1:12" s="1" customFormat="1" ht="39">
      <c r="A5" s="49"/>
      <c r="B5" s="51"/>
      <c r="C5" s="5" t="s">
        <v>10</v>
      </c>
      <c r="D5" s="5" t="s">
        <v>8</v>
      </c>
      <c r="E5" s="5" t="s">
        <v>9</v>
      </c>
      <c r="F5" s="9" t="s">
        <v>14</v>
      </c>
      <c r="G5" s="50"/>
      <c r="H5" s="5" t="s">
        <v>11</v>
      </c>
      <c r="I5" s="5" t="s">
        <v>12</v>
      </c>
      <c r="J5" s="5" t="s">
        <v>13</v>
      </c>
      <c r="K5" s="9" t="s">
        <v>15</v>
      </c>
      <c r="L5" s="50"/>
    </row>
    <row r="6" spans="1:12" ht="54.95" customHeight="1">
      <c r="A6" s="53" t="s">
        <v>4</v>
      </c>
      <c r="B6" s="52">
        <v>171.4</v>
      </c>
      <c r="C6" s="52">
        <v>1</v>
      </c>
      <c r="D6" s="52">
        <v>1</v>
      </c>
      <c r="E6" s="52">
        <v>2.88</v>
      </c>
      <c r="F6" s="52">
        <v>493.63</v>
      </c>
      <c r="G6" s="6" t="s">
        <v>6</v>
      </c>
      <c r="H6" s="7">
        <v>0.6</v>
      </c>
      <c r="I6" s="7">
        <v>1</v>
      </c>
      <c r="J6" s="7">
        <v>2.88</v>
      </c>
      <c r="K6" s="7">
        <v>296.18</v>
      </c>
      <c r="L6" s="7">
        <v>197.45</v>
      </c>
    </row>
    <row r="7" spans="1:12" ht="54.95" customHeight="1">
      <c r="A7" s="53"/>
      <c r="B7" s="52"/>
      <c r="C7" s="52"/>
      <c r="D7" s="52"/>
      <c r="E7" s="52"/>
      <c r="F7" s="52"/>
      <c r="G7" s="6" t="s">
        <v>7</v>
      </c>
      <c r="H7" s="7">
        <v>0.52</v>
      </c>
      <c r="I7" s="7">
        <v>1</v>
      </c>
      <c r="J7" s="7">
        <v>2.88</v>
      </c>
      <c r="K7" s="7">
        <v>256.69</v>
      </c>
      <c r="L7" s="7">
        <v>236.94</v>
      </c>
    </row>
    <row r="8" spans="1:12" ht="54.95" customHeight="1">
      <c r="A8" s="53" t="s">
        <v>5</v>
      </c>
      <c r="B8" s="52">
        <f>B6</f>
        <v>171.4</v>
      </c>
      <c r="C8" s="52">
        <v>1</v>
      </c>
      <c r="D8" s="52">
        <v>0.68</v>
      </c>
      <c r="E8" s="52">
        <v>1.7</v>
      </c>
      <c r="F8" s="52">
        <v>198.14</v>
      </c>
      <c r="G8" s="6" t="s">
        <v>6</v>
      </c>
      <c r="H8" s="7">
        <v>0.6</v>
      </c>
      <c r="I8" s="7">
        <v>0.68</v>
      </c>
      <c r="J8" s="7">
        <v>1.7</v>
      </c>
      <c r="K8" s="7">
        <v>118.88</v>
      </c>
      <c r="L8" s="7">
        <v>79.260000000000005</v>
      </c>
    </row>
    <row r="9" spans="1:12" ht="54.95" customHeight="1">
      <c r="A9" s="53"/>
      <c r="B9" s="52"/>
      <c r="C9" s="52"/>
      <c r="D9" s="52"/>
      <c r="E9" s="52"/>
      <c r="F9" s="52"/>
      <c r="G9" s="6" t="s">
        <v>7</v>
      </c>
      <c r="H9" s="7">
        <v>0.52</v>
      </c>
      <c r="I9" s="7">
        <v>0.68</v>
      </c>
      <c r="J9" s="7">
        <v>1.7</v>
      </c>
      <c r="K9" s="7">
        <v>103.03</v>
      </c>
      <c r="L9" s="7">
        <v>95.11</v>
      </c>
    </row>
    <row r="11" spans="1:12">
      <c r="A11" s="8" t="s">
        <v>17</v>
      </c>
      <c r="B11" s="3"/>
      <c r="C11" s="3"/>
      <c r="D11" s="3"/>
      <c r="E11" s="3"/>
      <c r="F11" s="3"/>
      <c r="G11" s="4"/>
      <c r="H11" s="3"/>
      <c r="I11" s="3"/>
      <c r="J11" s="3"/>
      <c r="K11" s="3"/>
      <c r="L11" s="3"/>
    </row>
    <row r="12" spans="1:12">
      <c r="A12" s="49"/>
      <c r="B12" s="51" t="s">
        <v>49</v>
      </c>
      <c r="C12" s="49" t="s">
        <v>0</v>
      </c>
      <c r="D12" s="49"/>
      <c r="E12" s="49"/>
      <c r="F12" s="49"/>
      <c r="G12" s="50" t="s">
        <v>2</v>
      </c>
      <c r="H12" s="49" t="s">
        <v>1</v>
      </c>
      <c r="I12" s="49"/>
      <c r="J12" s="49"/>
      <c r="K12" s="49"/>
      <c r="L12" s="50" t="s">
        <v>16</v>
      </c>
    </row>
    <row r="13" spans="1:12" ht="39">
      <c r="A13" s="49"/>
      <c r="B13" s="51"/>
      <c r="C13" s="5" t="s">
        <v>10</v>
      </c>
      <c r="D13" s="5" t="s">
        <v>8</v>
      </c>
      <c r="E13" s="5" t="s">
        <v>9</v>
      </c>
      <c r="F13" s="9" t="s">
        <v>14</v>
      </c>
      <c r="G13" s="50"/>
      <c r="H13" s="5" t="s">
        <v>11</v>
      </c>
      <c r="I13" s="5" t="s">
        <v>12</v>
      </c>
      <c r="J13" s="5" t="s">
        <v>13</v>
      </c>
      <c r="K13" s="9" t="s">
        <v>15</v>
      </c>
      <c r="L13" s="50"/>
    </row>
    <row r="14" spans="1:12" ht="51">
      <c r="A14" s="53" t="s">
        <v>4</v>
      </c>
      <c r="B14" s="52">
        <v>297.42</v>
      </c>
      <c r="C14" s="52">
        <v>1</v>
      </c>
      <c r="D14" s="52">
        <v>1</v>
      </c>
      <c r="E14" s="52">
        <v>2.88</v>
      </c>
      <c r="F14" s="52">
        <v>856.56</v>
      </c>
      <c r="G14" s="6" t="s">
        <v>6</v>
      </c>
      <c r="H14" s="7">
        <v>0.6</v>
      </c>
      <c r="I14" s="7">
        <v>1</v>
      </c>
      <c r="J14" s="7">
        <v>2.88</v>
      </c>
      <c r="K14" s="7">
        <v>513.94000000000005</v>
      </c>
      <c r="L14" s="7">
        <v>342.62</v>
      </c>
    </row>
    <row r="15" spans="1:12" ht="51">
      <c r="A15" s="53"/>
      <c r="B15" s="52"/>
      <c r="C15" s="52"/>
      <c r="D15" s="52"/>
      <c r="E15" s="52"/>
      <c r="F15" s="52"/>
      <c r="G15" s="6" t="s">
        <v>7</v>
      </c>
      <c r="H15" s="7">
        <v>0.52</v>
      </c>
      <c r="I15" s="7">
        <v>1</v>
      </c>
      <c r="J15" s="7">
        <v>2.88</v>
      </c>
      <c r="K15" s="7">
        <v>445.41</v>
      </c>
      <c r="L15" s="7">
        <v>411.15</v>
      </c>
    </row>
    <row r="16" spans="1:12" ht="51">
      <c r="A16" s="53" t="s">
        <v>5</v>
      </c>
      <c r="B16" s="52">
        <f>B14</f>
        <v>297.42</v>
      </c>
      <c r="C16" s="52">
        <v>1</v>
      </c>
      <c r="D16" s="52">
        <v>0.68</v>
      </c>
      <c r="E16" s="52">
        <v>1.7</v>
      </c>
      <c r="F16" s="52">
        <v>343.81</v>
      </c>
      <c r="G16" s="6" t="s">
        <v>6</v>
      </c>
      <c r="H16" s="7">
        <v>0.6</v>
      </c>
      <c r="I16" s="7">
        <v>0.68</v>
      </c>
      <c r="J16" s="7">
        <v>1.7</v>
      </c>
      <c r="K16" s="7">
        <v>206.29</v>
      </c>
      <c r="L16" s="7">
        <v>137.53</v>
      </c>
    </row>
    <row r="17" spans="1:12" ht="51">
      <c r="A17" s="53"/>
      <c r="B17" s="52"/>
      <c r="C17" s="52"/>
      <c r="D17" s="52"/>
      <c r="E17" s="52"/>
      <c r="F17" s="52"/>
      <c r="G17" s="6" t="s">
        <v>7</v>
      </c>
      <c r="H17" s="7">
        <v>0.52</v>
      </c>
      <c r="I17" s="7">
        <v>0.68</v>
      </c>
      <c r="J17" s="7">
        <v>1.7</v>
      </c>
      <c r="K17" s="7">
        <v>178.78</v>
      </c>
      <c r="L17" s="7">
        <v>165.03</v>
      </c>
    </row>
  </sheetData>
  <sheetProtection algorithmName="SHA-512" hashValue="87a2kdw2yZcngLq/zRbp44Y7aYUZUv/VHNFAelAksjzB2/45NXCYE/gADON3LRSskT562uRHx2VEEP2HjCmfPw==" saltValue="2dQ5jLEEVcuI0Q01b/DOmQ==" spinCount="100000" sheet="1" objects="1" scenarios="1" selectLockedCells="1" selectUnlockedCells="1"/>
  <mergeCells count="36">
    <mergeCell ref="E14:E15"/>
    <mergeCell ref="F14:F15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L4:L5"/>
    <mergeCell ref="C4:F4"/>
    <mergeCell ref="B4:B5"/>
    <mergeCell ref="A4:A5"/>
    <mergeCell ref="G4:G5"/>
    <mergeCell ref="H4:K4"/>
    <mergeCell ref="C8:C9"/>
    <mergeCell ref="B8:B9"/>
    <mergeCell ref="A6:A7"/>
    <mergeCell ref="A8:A9"/>
    <mergeCell ref="B6:B7"/>
    <mergeCell ref="C6:C7"/>
    <mergeCell ref="F6:F7"/>
    <mergeCell ref="F8:F9"/>
    <mergeCell ref="E8:E9"/>
    <mergeCell ref="D8:D9"/>
    <mergeCell ref="D6:D7"/>
    <mergeCell ref="E6:E7"/>
    <mergeCell ref="C12:F12"/>
    <mergeCell ref="G12:G13"/>
    <mergeCell ref="H12:K12"/>
    <mergeCell ref="L12:L13"/>
    <mergeCell ref="A12:A13"/>
    <mergeCell ref="B12:B13"/>
  </mergeCells>
  <phoneticPr fontId="17"/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A2" sqref="A2"/>
    </sheetView>
  </sheetViews>
  <sheetFormatPr baseColWidth="10" defaultColWidth="9.140625" defaultRowHeight="12.75"/>
  <cols>
    <col min="1" max="1" width="14" style="15" customWidth="1"/>
    <col min="2" max="2" width="9.42578125" style="3" bestFit="1" customWidth="1"/>
    <col min="3" max="16384" width="9.140625" style="3"/>
  </cols>
  <sheetData>
    <row r="1" spans="1:4" ht="15">
      <c r="A1" s="47" t="s">
        <v>50</v>
      </c>
    </row>
    <row r="2" spans="1:4" ht="13.5">
      <c r="A2" s="13"/>
    </row>
    <row r="4" spans="1:4">
      <c r="A4" s="14" t="s">
        <v>55</v>
      </c>
    </row>
    <row r="5" spans="1:4">
      <c r="A5" s="14"/>
    </row>
    <row r="6" spans="1:4">
      <c r="A6" s="15">
        <v>1526057</v>
      </c>
      <c r="B6" s="3" t="s">
        <v>51</v>
      </c>
      <c r="C6" s="3" t="s">
        <v>53</v>
      </c>
    </row>
    <row r="7" spans="1:4">
      <c r="A7" s="15">
        <v>140000</v>
      </c>
      <c r="B7" s="3" t="s">
        <v>51</v>
      </c>
      <c r="C7" s="3" t="s">
        <v>60</v>
      </c>
    </row>
    <row r="8" spans="1:4">
      <c r="B8" s="16">
        <f>A6-A7</f>
        <v>1386057</v>
      </c>
      <c r="C8" s="11" t="s">
        <v>51</v>
      </c>
      <c r="D8" s="11" t="s">
        <v>61</v>
      </c>
    </row>
    <row r="9" spans="1:4">
      <c r="A9" s="15">
        <v>1710280</v>
      </c>
      <c r="B9" s="3" t="s">
        <v>51</v>
      </c>
      <c r="C9" s="3" t="s">
        <v>52</v>
      </c>
    </row>
    <row r="10" spans="1:4">
      <c r="B10" s="16">
        <f>A9-A7</f>
        <v>1570280</v>
      </c>
      <c r="C10" s="11" t="s">
        <v>51</v>
      </c>
      <c r="D10" s="11" t="s">
        <v>62</v>
      </c>
    </row>
    <row r="11" spans="1:4">
      <c r="B11" s="16">
        <f>B10-B12</f>
        <v>1386057</v>
      </c>
      <c r="C11" s="11" t="s">
        <v>51</v>
      </c>
      <c r="D11" s="11" t="s">
        <v>63</v>
      </c>
    </row>
    <row r="12" spans="1:4">
      <c r="B12" s="16">
        <f>B10-B8</f>
        <v>184223</v>
      </c>
      <c r="C12" s="11" t="s">
        <v>51</v>
      </c>
      <c r="D12" s="11" t="s">
        <v>64</v>
      </c>
    </row>
    <row r="13" spans="1:4">
      <c r="B13" s="16"/>
      <c r="C13" s="11"/>
      <c r="D13" s="11"/>
    </row>
    <row r="15" spans="1:4">
      <c r="A15" s="14" t="s">
        <v>54</v>
      </c>
    </row>
    <row r="17" spans="1:6" ht="14.25">
      <c r="A17" s="15">
        <f>B8*'SB-EF'!L7/1000*25</f>
        <v>8210308.6394999996</v>
      </c>
      <c r="B17" s="3" t="s">
        <v>56</v>
      </c>
      <c r="C17" s="3" t="s">
        <v>57</v>
      </c>
    </row>
    <row r="18" spans="1:6" ht="14.25">
      <c r="A18" s="15">
        <f>B11*'SB-EF'!L15/1000*25</f>
        <v>14246933.388749998</v>
      </c>
      <c r="B18" s="3" t="s">
        <v>56</v>
      </c>
      <c r="C18" s="3" t="s">
        <v>59</v>
      </c>
    </row>
    <row r="19" spans="1:6" ht="14.25">
      <c r="A19" s="17">
        <f>B12*'SB-EF'!L17/1000*25</f>
        <v>760058.04225000006</v>
      </c>
      <c r="B19" s="18" t="s">
        <v>56</v>
      </c>
      <c r="C19" s="18" t="s">
        <v>58</v>
      </c>
      <c r="D19" s="18"/>
      <c r="E19" s="18"/>
      <c r="F19" s="18"/>
    </row>
    <row r="20" spans="1:6" ht="14.25">
      <c r="A20" s="19">
        <f>SUM(A17:A19)</f>
        <v>23217300.070499998</v>
      </c>
      <c r="B20" s="8" t="s">
        <v>66</v>
      </c>
      <c r="C20" s="8" t="s">
        <v>65</v>
      </c>
    </row>
    <row r="23" spans="1:6">
      <c r="A23" s="14" t="s">
        <v>67</v>
      </c>
    </row>
    <row r="25" spans="1:6" ht="14.25">
      <c r="A25" s="15">
        <f>(B8*'SB-EF'!F6/1000*25)+(A7*'SB-EF'!K7/1000*25)</f>
        <v>18003397.92275</v>
      </c>
      <c r="B25" s="3" t="s">
        <v>56</v>
      </c>
      <c r="C25" s="3" t="s">
        <v>57</v>
      </c>
    </row>
    <row r="26" spans="1:6" ht="14.25">
      <c r="A26" s="15">
        <f>(B11*'SB-EF'!F14/1000*25)+(A7*'SB-EF'!K15/1000*25)</f>
        <v>31239959.597999994</v>
      </c>
      <c r="B26" s="3" t="s">
        <v>56</v>
      </c>
      <c r="C26" s="3" t="s">
        <v>59</v>
      </c>
    </row>
    <row r="27" spans="1:6" ht="14.25">
      <c r="A27" s="17">
        <f>B12*'SB-EF'!F16/1000*25</f>
        <v>1583442.7407500001</v>
      </c>
      <c r="B27" s="18" t="s">
        <v>56</v>
      </c>
      <c r="C27" s="18" t="s">
        <v>58</v>
      </c>
      <c r="D27" s="18"/>
      <c r="E27" s="18"/>
      <c r="F27" s="18"/>
    </row>
    <row r="28" spans="1:6" ht="14.25">
      <c r="A28" s="19">
        <f>SUM(A25:A27)</f>
        <v>50826800.261499994</v>
      </c>
      <c r="B28" s="8" t="s">
        <v>66</v>
      </c>
      <c r="C28" s="8" t="s">
        <v>68</v>
      </c>
    </row>
    <row r="31" spans="1:6">
      <c r="A31" s="14" t="s">
        <v>69</v>
      </c>
    </row>
    <row r="33" spans="1:6" ht="14.25">
      <c r="A33" s="15">
        <f>(B8*'SB-EF'!K7/1000*25)+(A7*'SB-EF'!K7/1000*25)</f>
        <v>9793089.2832499985</v>
      </c>
      <c r="B33" s="3" t="s">
        <v>56</v>
      </c>
      <c r="C33" s="3" t="s">
        <v>57</v>
      </c>
    </row>
    <row r="34" spans="1:6" ht="14.25">
      <c r="A34" s="15">
        <f>(B11*'SB-EF'!K15/1000*25)+(A7*'SB-EF'!K15/1000*25)</f>
        <v>16993026.209249999</v>
      </c>
      <c r="B34" s="3" t="s">
        <v>56</v>
      </c>
      <c r="C34" s="3" t="s">
        <v>59</v>
      </c>
    </row>
    <row r="35" spans="1:6" ht="14.25">
      <c r="A35" s="17">
        <f>B12*'SB-EF'!K17/1000*25</f>
        <v>823384.69850000006</v>
      </c>
      <c r="B35" s="18" t="s">
        <v>56</v>
      </c>
      <c r="C35" s="18" t="s">
        <v>58</v>
      </c>
      <c r="D35" s="18"/>
      <c r="E35" s="18"/>
      <c r="F35" s="18"/>
    </row>
    <row r="36" spans="1:6" ht="14.25">
      <c r="A36" s="19">
        <f>SUM(A33:A35)</f>
        <v>27609500.191</v>
      </c>
      <c r="B36" s="8" t="s">
        <v>66</v>
      </c>
      <c r="C36" s="8" t="s">
        <v>70</v>
      </c>
    </row>
  </sheetData>
  <sheetProtection algorithmName="SHA-512" hashValue="r0kKLK6CPb23Gorb56Y7gydB6PJ+OJo3osntBbgRg8bw6Fd/rtRje4JYWBsyP7SyhH8nHFqPMxTeBXC5iqyh7A==" saltValue="wwfuX67GDRNsBhl04i32GA==" spinCount="100000" sheet="1" objects="1" scenarios="1" selectLockedCells="1" selectUnlockedCells="1"/>
  <phoneticPr fontId="1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I19" sqref="I19"/>
    </sheetView>
  </sheetViews>
  <sheetFormatPr baseColWidth="10" defaultColWidth="9.140625" defaultRowHeight="12.75"/>
  <cols>
    <col min="1" max="1" width="4.5703125" style="3" customWidth="1"/>
    <col min="2" max="2" width="45.7109375" style="3" customWidth="1"/>
    <col min="3" max="3" width="12.7109375" style="3" customWidth="1"/>
    <col min="4" max="4" width="10.42578125" style="3" bestFit="1" customWidth="1"/>
    <col min="5" max="8" width="9.140625" style="3"/>
    <col min="9" max="9" width="9.42578125" style="3" bestFit="1" customWidth="1"/>
    <col min="10" max="16384" width="9.140625" style="3"/>
  </cols>
  <sheetData>
    <row r="1" spans="1:14" ht="14.25">
      <c r="A1" s="48" t="s">
        <v>124</v>
      </c>
    </row>
    <row r="3" spans="1:14" s="33" customFormat="1" ht="20.100000000000001" customHeight="1">
      <c r="A3" s="32" t="s">
        <v>90</v>
      </c>
      <c r="B3" s="32" t="s">
        <v>86</v>
      </c>
      <c r="C3" s="32" t="s">
        <v>74</v>
      </c>
      <c r="D3" s="32" t="s">
        <v>0</v>
      </c>
      <c r="E3" s="32" t="s">
        <v>76</v>
      </c>
      <c r="F3" s="32" t="s">
        <v>77</v>
      </c>
      <c r="G3" s="32" t="s">
        <v>78</v>
      </c>
      <c r="H3" s="32" t="s">
        <v>79</v>
      </c>
      <c r="I3" s="32" t="s">
        <v>80</v>
      </c>
      <c r="J3" s="32" t="s">
        <v>81</v>
      </c>
      <c r="K3" s="32" t="s">
        <v>82</v>
      </c>
      <c r="L3" s="32" t="s">
        <v>83</v>
      </c>
      <c r="M3" s="32" t="s">
        <v>84</v>
      </c>
      <c r="N3" s="32" t="s">
        <v>85</v>
      </c>
    </row>
    <row r="4" spans="1:14" ht="20.100000000000001" customHeight="1">
      <c r="A4" s="29">
        <v>1</v>
      </c>
      <c r="B4" s="30" t="s">
        <v>71</v>
      </c>
      <c r="C4" s="30" t="s">
        <v>75</v>
      </c>
      <c r="D4" s="31">
        <f>'ER Est. (2013)'!A6</f>
        <v>1526057</v>
      </c>
      <c r="E4" s="31">
        <f>D4</f>
        <v>1526057</v>
      </c>
      <c r="F4" s="31">
        <f t="shared" ref="F4:I4" si="0">E4</f>
        <v>1526057</v>
      </c>
      <c r="G4" s="31">
        <f t="shared" si="0"/>
        <v>1526057</v>
      </c>
      <c r="H4" s="31">
        <f t="shared" si="0"/>
        <v>1526057</v>
      </c>
      <c r="I4" s="31">
        <f t="shared" si="0"/>
        <v>1526057</v>
      </c>
      <c r="J4" s="30"/>
      <c r="K4" s="30"/>
      <c r="L4" s="30"/>
      <c r="M4" s="30"/>
      <c r="N4" s="30"/>
    </row>
    <row r="5" spans="1:14" ht="20.100000000000001" customHeight="1">
      <c r="A5" s="29">
        <v>2</v>
      </c>
      <c r="B5" s="30" t="s">
        <v>72</v>
      </c>
      <c r="C5" s="30" t="s">
        <v>75</v>
      </c>
      <c r="D5" s="31">
        <f>'ER Est. (2013)'!A7</f>
        <v>140000</v>
      </c>
      <c r="E5" s="31">
        <f>D5+150000</f>
        <v>290000</v>
      </c>
      <c r="F5" s="31">
        <f t="shared" ref="F5:I5" si="1">E5+150000</f>
        <v>440000</v>
      </c>
      <c r="G5" s="31">
        <f t="shared" si="1"/>
        <v>590000</v>
      </c>
      <c r="H5" s="31">
        <f t="shared" si="1"/>
        <v>740000</v>
      </c>
      <c r="I5" s="31">
        <f t="shared" si="1"/>
        <v>890000</v>
      </c>
      <c r="J5" s="30"/>
      <c r="K5" s="30"/>
      <c r="L5" s="30"/>
      <c r="M5" s="30"/>
      <c r="N5" s="30"/>
    </row>
    <row r="6" spans="1:14" ht="20.100000000000001" customHeight="1">
      <c r="A6" s="29">
        <v>3</v>
      </c>
      <c r="B6" s="30" t="s">
        <v>52</v>
      </c>
      <c r="C6" s="30" t="s">
        <v>75</v>
      </c>
      <c r="D6" s="31">
        <f>'ER Est. (2013)'!A9</f>
        <v>1710280</v>
      </c>
      <c r="E6" s="31">
        <f>D6</f>
        <v>1710280</v>
      </c>
      <c r="F6" s="31">
        <f t="shared" ref="F6:I6" si="2">E6</f>
        <v>1710280</v>
      </c>
      <c r="G6" s="31">
        <f t="shared" si="2"/>
        <v>1710280</v>
      </c>
      <c r="H6" s="31">
        <f t="shared" si="2"/>
        <v>1710280</v>
      </c>
      <c r="I6" s="31">
        <f t="shared" si="2"/>
        <v>1710280</v>
      </c>
      <c r="J6" s="30"/>
      <c r="K6" s="30"/>
      <c r="L6" s="30"/>
      <c r="M6" s="30"/>
      <c r="N6" s="30"/>
    </row>
    <row r="7" spans="1:14" ht="20.100000000000001" customHeight="1">
      <c r="A7" s="29">
        <v>4</v>
      </c>
      <c r="B7" s="30" t="s">
        <v>73</v>
      </c>
      <c r="C7" s="30" t="s">
        <v>75</v>
      </c>
      <c r="D7" s="31">
        <f>'ER Est. (2013)'!A7</f>
        <v>140000</v>
      </c>
      <c r="E7" s="31">
        <f>D7+150000</f>
        <v>290000</v>
      </c>
      <c r="F7" s="31">
        <f t="shared" ref="F7:I7" si="3">E7+150000</f>
        <v>440000</v>
      </c>
      <c r="G7" s="31">
        <f t="shared" si="3"/>
        <v>590000</v>
      </c>
      <c r="H7" s="31">
        <f t="shared" si="3"/>
        <v>740000</v>
      </c>
      <c r="I7" s="31">
        <f t="shared" si="3"/>
        <v>890000</v>
      </c>
      <c r="J7" s="30"/>
      <c r="K7" s="30"/>
      <c r="L7" s="30"/>
      <c r="M7" s="30"/>
      <c r="N7" s="30"/>
    </row>
    <row r="8" spans="1:14" ht="13.5" thickBot="1">
      <c r="A8" s="20"/>
    </row>
    <row r="9" spans="1:14" ht="20.100000000000001" customHeight="1" thickTop="1">
      <c r="A9" s="20"/>
      <c r="B9" s="34" t="s">
        <v>87</v>
      </c>
      <c r="C9" s="35" t="s">
        <v>56</v>
      </c>
      <c r="D9" s="36">
        <f>((D4-D5)*'SB-EF'!$F$6/1000*25)+(D5*'SB-EF'!$K$7/1000*25)</f>
        <v>18003397.92275</v>
      </c>
      <c r="E9" s="36">
        <f>IF(AND(E4&gt;0,E5&gt;0,E6&gt;0,E7&gt;0),((E4-E5)*'SB-EF'!$F$6/1000*25)+(E5*'SB-EF'!$K$7/1000*25),0)</f>
        <v>17114872.92275</v>
      </c>
      <c r="F9" s="36">
        <f>IF(AND(F4&gt;0,F5&gt;0,F6&gt;0,F7&gt;0),((F4-F5)*'SB-EF'!$F$6/1000*25)+(F5*'SB-EF'!$K$7/1000*25),0)</f>
        <v>16226347.922749998</v>
      </c>
      <c r="G9" s="36">
        <f>IF(AND(G4&gt;0,G5&gt;0,G6&gt;0,G7&gt;0),((G4-G5)*'SB-EF'!$F$6/1000*25)+(G5*'SB-EF'!$K$7/1000*25),0)</f>
        <v>15337822.92275</v>
      </c>
      <c r="H9" s="36">
        <f>IF(AND(H4&gt;0,H5&gt;0,H6&gt;0,H7&gt;0),((H4-H5)*'SB-EF'!$F$6/1000*25)+(H5*'SB-EF'!$K$7/1000*25),0)</f>
        <v>14449297.92275</v>
      </c>
      <c r="I9" s="36">
        <f>IF(AND(I4&gt;0,I5&gt;0,I6&gt;0,I7&gt;0),((I4-I5)*'SB-EF'!$F$6/1000*25)+(I5*'SB-EF'!$K$7/1000*25),0)</f>
        <v>13560772.922750002</v>
      </c>
      <c r="J9" s="36">
        <f>IF(AND(J4&gt;0,J5&gt;0,J6&gt;0,J7&gt;0),((J4-J5)*'SB-EF'!$F$6/1000*25)+(J5*'SB-EF'!$K$7/1000*25),0)</f>
        <v>0</v>
      </c>
      <c r="K9" s="36">
        <f>IF(AND(K4&gt;0,K5&gt;0,K6&gt;0,K7&gt;0),((K4-K5)*'SB-EF'!$F$6/1000*25)+(K5*'SB-EF'!$K$7/1000*25),0)</f>
        <v>0</v>
      </c>
      <c r="L9" s="36">
        <f>IF(AND(L4&gt;0,L5&gt;0,L6&gt;0,L7&gt;0),((L4-L5)*'SB-EF'!$F$6/1000*25)+(L5*'SB-EF'!$K$7/1000*25),0)</f>
        <v>0</v>
      </c>
      <c r="M9" s="36">
        <f>IF(AND(M4&gt;0,M5&gt;0,M6&gt;0,M7&gt;0),((M4-M5)*'SB-EF'!$F$6/1000*25)+(M5*'SB-EF'!$K$7/1000*25),0)</f>
        <v>0</v>
      </c>
      <c r="N9" s="41">
        <f>IF(AND(N4&gt;0,N5&gt;0,N6&gt;0,N7&gt;0),((N4-N5)*'SB-EF'!$F$6/1000*25)+(N5*'SB-EF'!$K$7/1000*25),0)</f>
        <v>0</v>
      </c>
    </row>
    <row r="10" spans="1:14" ht="20.100000000000001" customHeight="1">
      <c r="A10" s="20"/>
      <c r="B10" s="37" t="s">
        <v>88</v>
      </c>
      <c r="C10" s="30" t="s">
        <v>56</v>
      </c>
      <c r="D10" s="31">
        <f>IF(D6&gt;D4,((D4-D5)*'SB-EF'!$F$14/1000*25)+(D7*'SB-EF'!$K$15/1000*25)+(((D6-D7)-(D4-D5))*'SB-EF'!$F$16/1000*25),((D6-D7)*'SB-EF'!$F$14/1000*25)+(D7*'SB-EF'!$K$15/1000*25))</f>
        <v>32823402.338749994</v>
      </c>
      <c r="E10" s="31">
        <f>IF(AND(E4&gt;0,E5&gt;0,E6&gt;0,E7&gt;0),IF(E6&gt;E4,((E4-E5)*'SB-EF'!$F$14/1000*25)+(E7*'SB-EF'!$K$15/1000*25)+(((E6-E7)-(E4-E5))*'SB-EF'!$F$16/1000*25),((E6-E7)*'SB-EF'!$F$14/1000*25)+(E7*'SB-EF'!$K$15/1000*25)),0)</f>
        <v>31281589.838750001</v>
      </c>
      <c r="F10" s="31">
        <f>IF(AND(F4&gt;0,F5&gt;0,F6&gt;0,F7&gt;0),IF(F6&gt;F4,((F4-F5)*'SB-EF'!$F$14/1000*25)+(F7*'SB-EF'!$K$15/1000*25)+(((F6-F7)-(F4-F5))*'SB-EF'!$F$16/1000*25),((F6-F7)*'SB-EF'!$F$14/1000*25)+(F7*'SB-EF'!$K$15/1000*25)),0)</f>
        <v>29739777.338749997</v>
      </c>
      <c r="G10" s="31">
        <f>IF(AND(G4&gt;0,G5&gt;0,G6&gt;0,G7&gt;0),IF(G6&gt;G4,((G4-G5)*'SB-EF'!$F$14/1000*25)+(G7*'SB-EF'!$K$15/1000*25)+(((G6-G7)-(G4-G5))*'SB-EF'!$F$16/1000*25),((G6-G7)*'SB-EF'!$F$14/1000*25)+(G7*'SB-EF'!$K$15/1000*25)),0)</f>
        <v>28197964.838749997</v>
      </c>
      <c r="H10" s="31">
        <f>IF(AND(H4&gt;0,H5&gt;0,H6&gt;0,H7&gt;0),IF(H6&gt;H4,((H4-H5)*'SB-EF'!$F$14/1000*25)+(H7*'SB-EF'!$K$15/1000*25)+(((H6-H7)-(H4-H5))*'SB-EF'!$F$16/1000*25),((H6-H7)*'SB-EF'!$F$14/1000*25)+(H7*'SB-EF'!$K$15/1000*25)),0)</f>
        <v>26656152.338749997</v>
      </c>
      <c r="I10" s="31">
        <f>IF(AND(I4&gt;0,I5&gt;0,I6&gt;0,I7&gt;0),IF(I6&gt;I4,((I4-I5)*'SB-EF'!$F$14/1000*25)+(I7*'SB-EF'!$K$15/1000*25)+(((I6-I7)-(I4-I5))*'SB-EF'!$F$16/1000*25),((I6-I7)*'SB-EF'!$F$14/1000*25)+(I7*'SB-EF'!$K$15/1000*25)),0)</f>
        <v>25114339.838749997</v>
      </c>
      <c r="J10" s="31">
        <f>IF(AND(J4&gt;0,J5&gt;0,J6&gt;0,J7&gt;0),IF(J6&gt;J4,((J4-J5)*'SB-EF'!$F$14/1000*25)+(J7*'SB-EF'!$K$15/1000*25)+(((J6-J7)-(J4-J5))*'SB-EF'!$F$16/1000*25),((J6-J7)*'SB-EF'!$F$14/1000*25)+(J7*'SB-EF'!$K$15/1000*25)),0)</f>
        <v>0</v>
      </c>
      <c r="K10" s="31">
        <f>IF(AND(K4&gt;0,K5&gt;0,K6&gt;0,K7&gt;0),IF(K6&gt;K4,((K4-K5)*'SB-EF'!$F$14/1000*25)+(K7*'SB-EF'!$K$15/1000*25)+(((K6-K7)-(K4-K5))*'SB-EF'!$F$16/1000*25),((K6-K7)*'SB-EF'!$F$14/1000*25)+(K7*'SB-EF'!$K$15/1000*25)),0)</f>
        <v>0</v>
      </c>
      <c r="L10" s="31">
        <f>IF(AND(L4&gt;0,L5&gt;0,L6&gt;0,L7&gt;0),IF(L6&gt;L4,((L4-L5)*'SB-EF'!$F$14/1000*25)+(L7*'SB-EF'!$K$15/1000*25)+(((L6-L7)-(L4-L5))*'SB-EF'!$F$16/1000*25),((L6-L7)*'SB-EF'!$F$14/1000*25)+(L7*'SB-EF'!$K$15/1000*25)),0)</f>
        <v>0</v>
      </c>
      <c r="M10" s="31">
        <f>IF(AND(M4&gt;0,M5&gt;0,M6&gt;0,M7&gt;0),IF(M6&gt;M4,((M4-M5)*'SB-EF'!$F$14/1000*25)+(M7*'SB-EF'!$K$15/1000*25)+(((M6-M7)-(M4-M5))*'SB-EF'!$F$16/1000*25),((M6-M7)*'SB-EF'!$F$14/1000*25)+(M7*'SB-EF'!$K$15/1000*25)),0)</f>
        <v>0</v>
      </c>
      <c r="N10" s="42">
        <f>IF(AND(N4&gt;0,N5&gt;0,N6&gt;0,N7&gt;0),IF(N6&gt;N4,((N4-N5)*'SB-EF'!$F$14/1000*25)+(N7*'SB-EF'!$K$15/1000*25)+(((N6-N7)-(N4-N5))*'SB-EF'!$F$16/1000*25),((N6-N7)*'SB-EF'!$F$14/1000*25)+(N7*'SB-EF'!$K$15/1000*25)),0)</f>
        <v>0</v>
      </c>
    </row>
    <row r="11" spans="1:14" ht="20.100000000000001" customHeight="1" thickBot="1">
      <c r="A11" s="20"/>
      <c r="B11" s="38" t="s">
        <v>89</v>
      </c>
      <c r="C11" s="39" t="s">
        <v>56</v>
      </c>
      <c r="D11" s="40">
        <f>SUM(D9:D10)</f>
        <v>50826800.261499994</v>
      </c>
      <c r="E11" s="40">
        <f t="shared" ref="E11:N11" si="4">SUM(E9:E10)</f>
        <v>48396462.761500001</v>
      </c>
      <c r="F11" s="40">
        <f t="shared" si="4"/>
        <v>45966125.261499994</v>
      </c>
      <c r="G11" s="40">
        <f t="shared" si="4"/>
        <v>43535787.761500001</v>
      </c>
      <c r="H11" s="40">
        <f t="shared" si="4"/>
        <v>41105450.261500001</v>
      </c>
      <c r="I11" s="40">
        <f t="shared" si="4"/>
        <v>38675112.761500001</v>
      </c>
      <c r="J11" s="40">
        <f t="shared" si="4"/>
        <v>0</v>
      </c>
      <c r="K11" s="40">
        <f t="shared" si="4"/>
        <v>0</v>
      </c>
      <c r="L11" s="40">
        <f t="shared" si="4"/>
        <v>0</v>
      </c>
      <c r="M11" s="40">
        <f t="shared" si="4"/>
        <v>0</v>
      </c>
      <c r="N11" s="43">
        <f t="shared" si="4"/>
        <v>0</v>
      </c>
    </row>
    <row r="12" spans="1:14" ht="14.25" thickTop="1" thickBot="1">
      <c r="A12" s="20"/>
    </row>
    <row r="13" spans="1:14" ht="20.100000000000001" customHeight="1" thickTop="1">
      <c r="B13" s="34" t="s">
        <v>67</v>
      </c>
      <c r="C13" s="35" t="s">
        <v>56</v>
      </c>
      <c r="D13" s="36"/>
      <c r="E13" s="36">
        <f>IF(AND(E4&gt;0,E5&gt;0,E6&gt;0,E7&gt;0),((E4-$D$5)*'SB-EF'!$F$6/1000*25)+($D$5*'SB-EF'!$K$7/1000*25)+(IF(E6&gt;E4,((E4-$D$5)*'SB-EF'!$F$14/1000*25)+($D$7*'SB-EF'!$K$15/1000*25)+(((E6-$D$7)-(E4-$D$5))*'SB-EF'!$F$16/1000*25),((E6-$D$7)*'SB-EF'!$F$14/1000*25)+($D$7*'SB-EF'!$K$15/1000*25))),0)</f>
        <v>50826800.261499994</v>
      </c>
      <c r="F13" s="36">
        <f>IF(AND(F4&gt;0,F5&gt;0,F6&gt;0,F7&gt;0),((F4-$D$5)*'SB-EF'!$F$6/1000*25)+($D$5*'SB-EF'!$K$7/1000*25)+(IF(F6&gt;F4,((F4-$D$5)*'SB-EF'!$F$14/1000*25)+($D$7*'SB-EF'!$K$15/1000*25)+(((F6-$D$7)-(F4-$D$5))*'SB-EF'!$F$16/1000*25),((F6-$D$7)*'SB-EF'!$F$14/1000*25)+($D$7*'SB-EF'!$K$15/1000*25))),0)</f>
        <v>50826800.261499994</v>
      </c>
      <c r="G13" s="36">
        <f>IF(AND(G4&gt;0,G5&gt;0,G6&gt;0,G7&gt;0),((G4-$D$5)*'SB-EF'!$F$6/1000*25)+($D$5*'SB-EF'!$K$7/1000*25)+(IF(G6&gt;G4,((G4-$D$5)*'SB-EF'!$F$14/1000*25)+($D$7*'SB-EF'!$K$15/1000*25)+(((G6-$D$7)-(G4-$D$5))*'SB-EF'!$F$16/1000*25),((G6-$D$7)*'SB-EF'!$F$14/1000*25)+($D$7*'SB-EF'!$K$15/1000*25))),0)</f>
        <v>50826800.261499994</v>
      </c>
      <c r="H13" s="36">
        <f>IF(AND(H4&gt;0,H5&gt;0,H6&gt;0,H7&gt;0),((H4-$D$5)*'SB-EF'!$F$6/1000*25)+($D$5*'SB-EF'!$K$7/1000*25)+(IF(H6&gt;H4,((H4-$D$5)*'SB-EF'!$F$14/1000*25)+($D$7*'SB-EF'!$K$15/1000*25)+(((H6-$D$7)-(H4-$D$5))*'SB-EF'!$F$16/1000*25),((H6-$D$7)*'SB-EF'!$F$14/1000*25)+($D$7*'SB-EF'!$K$15/1000*25))),0)</f>
        <v>50826800.261499994</v>
      </c>
      <c r="I13" s="36">
        <f>IF(AND(I4&gt;0,I5&gt;0,I6&gt;0,I7&gt;0),((I4-$D$5)*'SB-EF'!$F$6/1000*25)+($D$5*'SB-EF'!$K$7/1000*25)+(IF(I6&gt;I4,((I4-$D$5)*'SB-EF'!$F$14/1000*25)+($D$7*'SB-EF'!$K$15/1000*25)+(((I6-$D$7)-(I4-$D$5))*'SB-EF'!$F$16/1000*25),((I6-$D$7)*'SB-EF'!$F$14/1000*25)+($D$7*'SB-EF'!$K$15/1000*25))),0)</f>
        <v>50826800.261499994</v>
      </c>
      <c r="J13" s="36">
        <f>IF(AND(J4&gt;0,J5&gt;0,J6&gt;0,J7&gt;0),((J4-$D$5)*'SB-EF'!$F$6/1000*25)+($D$5*'SB-EF'!$K$7/1000*25)+(IF(J6&gt;J4,((J4-$D$5)*'SB-EF'!$F$14/1000*25)+($D$7*'SB-EF'!$K$15/1000*25)+(((J6-$D$7)-(J4-$D$5))*'SB-EF'!$F$16/1000*25),((J6-$D$7)*'SB-EF'!$F$14/1000*25)+($D$7*'SB-EF'!$K$15/1000*25))),0)</f>
        <v>0</v>
      </c>
      <c r="K13" s="36">
        <f>IF(AND(K4&gt;0,K5&gt;0,K6&gt;0,K7&gt;0),((K4-$D$5)*'SB-EF'!$F$6/1000*25)+($D$5*'SB-EF'!$K$7/1000*25)+(IF(K6&gt;K4,((K4-$D$5)*'SB-EF'!$F$14/1000*25)+($D$7*'SB-EF'!$K$15/1000*25)+(((K6-$D$7)-(K4-$D$5))*'SB-EF'!$F$16/1000*25),((K6-$D$7)*'SB-EF'!$F$14/1000*25)+($D$7*'SB-EF'!$K$15/1000*25))),0)</f>
        <v>0</v>
      </c>
      <c r="L13" s="36">
        <f>IF(AND(L4&gt;0,L5&gt;0,L6&gt;0,L7&gt;0),((L4-$D$5)*'SB-EF'!$F$6/1000*25)+($D$5*'SB-EF'!$K$7/1000*25)+(IF(L6&gt;L4,((L4-$D$5)*'SB-EF'!$F$14/1000*25)+($D$7*'SB-EF'!$K$15/1000*25)+(((L6-$D$7)-(L4-$D$5))*'SB-EF'!$F$16/1000*25),((L6-$D$7)*'SB-EF'!$F$14/1000*25)+($D$7*'SB-EF'!$K$15/1000*25))),0)</f>
        <v>0</v>
      </c>
      <c r="M13" s="36">
        <f>IF(AND(M4&gt;0,M5&gt;0,M6&gt;0,M7&gt;0),((M4-$D$5)*'SB-EF'!$F$6/1000*25)+($D$5*'SB-EF'!$K$7/1000*25)+(IF(M6&gt;M4,((M4-$D$5)*'SB-EF'!$F$14/1000*25)+($D$7*'SB-EF'!$K$15/1000*25)+(((M6-$D$7)-(M4-$D$5))*'SB-EF'!$F$16/1000*25),((M6-$D$7)*'SB-EF'!$F$14/1000*25)+($D$7*'SB-EF'!$K$15/1000*25))),0)</f>
        <v>0</v>
      </c>
      <c r="N13" s="41">
        <f>IF(AND(N4&gt;0,N5&gt;0,N6&gt;0,N7&gt;0),((N4-$D$5)*'SB-EF'!$F$6/1000*25)+($D$5*'SB-EF'!$K$7/1000*25)+(IF(N6&gt;N4,((N4-$D$5)*'SB-EF'!$F$14/1000*25)+($D$7*'SB-EF'!$K$15/1000*25)+(((N6-$D$7)-(N4-$D$5))*'SB-EF'!$F$16/1000*25),((N6-$D$7)*'SB-EF'!$F$14/1000*25)+($D$7*'SB-EF'!$K$15/1000*25))),0)</f>
        <v>0</v>
      </c>
    </row>
    <row r="14" spans="1:14" ht="20.100000000000001" customHeight="1">
      <c r="B14" s="37" t="s">
        <v>69</v>
      </c>
      <c r="C14" s="30" t="s">
        <v>56</v>
      </c>
      <c r="D14" s="44"/>
      <c r="E14" s="31">
        <f>IF(AND(E4&gt;0,E5&gt;0,E6&gt;0,E7&gt;0),E11,0)</f>
        <v>48396462.761500001</v>
      </c>
      <c r="F14" s="31">
        <f t="shared" ref="F14:N14" si="5">IF(AND(F4&gt;0,F5&gt;0,F6&gt;0,F7&gt;0),F11,0)</f>
        <v>45966125.261499994</v>
      </c>
      <c r="G14" s="31">
        <f t="shared" si="5"/>
        <v>43535787.761500001</v>
      </c>
      <c r="H14" s="31">
        <f t="shared" si="5"/>
        <v>41105450.261500001</v>
      </c>
      <c r="I14" s="31">
        <f t="shared" si="5"/>
        <v>38675112.761500001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42">
        <f t="shared" si="5"/>
        <v>0</v>
      </c>
    </row>
    <row r="15" spans="1:14" ht="20.100000000000001" customHeight="1" thickBot="1">
      <c r="B15" s="38" t="s">
        <v>54</v>
      </c>
      <c r="C15" s="39" t="s">
        <v>56</v>
      </c>
      <c r="D15" s="39"/>
      <c r="E15" s="40">
        <f>IF(AND(E4&gt;0,E5&gt;0,E6&gt;0,E7&gt;0),E13-E14,"")</f>
        <v>2430337.4999999925</v>
      </c>
      <c r="F15" s="40">
        <f t="shared" ref="F15:N15" si="6">IF(AND(F4&gt;0,F5&gt;0,F6&gt;0,F7&gt;0),F13-F14,"")</f>
        <v>4860675</v>
      </c>
      <c r="G15" s="40">
        <f t="shared" si="6"/>
        <v>7291012.4999999925</v>
      </c>
      <c r="H15" s="40">
        <f t="shared" si="6"/>
        <v>9721349.9999999925</v>
      </c>
      <c r="I15" s="40">
        <f t="shared" si="6"/>
        <v>12151687.499999993</v>
      </c>
      <c r="J15" s="40" t="str">
        <f t="shared" si="6"/>
        <v/>
      </c>
      <c r="K15" s="40" t="str">
        <f t="shared" si="6"/>
        <v/>
      </c>
      <c r="L15" s="40" t="str">
        <f t="shared" si="6"/>
        <v/>
      </c>
      <c r="M15" s="40" t="str">
        <f t="shared" si="6"/>
        <v/>
      </c>
      <c r="N15" s="43" t="str">
        <f t="shared" si="6"/>
        <v/>
      </c>
    </row>
    <row r="16" spans="1:14" ht="13.5" thickTop="1">
      <c r="C16" s="15"/>
      <c r="D16" s="16"/>
      <c r="E16" s="15"/>
      <c r="F16" s="11"/>
    </row>
    <row r="17" spans="3:9">
      <c r="C17" s="15"/>
      <c r="D17" s="16"/>
      <c r="E17" s="15"/>
      <c r="F17" s="11"/>
      <c r="I17" s="15">
        <f>SUM(E15:I15)</f>
        <v>36455062.49999997</v>
      </c>
    </row>
    <row r="18" spans="3:9">
      <c r="C18" s="15"/>
      <c r="D18" s="16"/>
      <c r="E18" s="15"/>
      <c r="F18" s="11"/>
    </row>
    <row r="19" spans="3:9">
      <c r="E19" s="15"/>
    </row>
  </sheetData>
  <sheetProtection algorithmName="SHA-512" hashValue="hnYi5OHL4aBiv0t2WykB6xc4GhaWW5s7uocLusMPqlDGOA3jDGRRWTZ/WaVsy5Xvs301stqhIduypOifpv3hzw==" saltValue="dc7+gPeACPLNy7E5XWEc4g==" spinCount="100000" sheet="1" objects="1" scenarios="1" selectLockedCells="1" selectUnlockedCells="1"/>
  <phoneticPr fontId="17"/>
  <conditionalFormatting sqref="E9:N14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2" sqref="A2"/>
    </sheetView>
  </sheetViews>
  <sheetFormatPr baseColWidth="10" defaultColWidth="9.140625" defaultRowHeight="12.75"/>
  <sheetData>
    <row r="1" spans="1:10" ht="15">
      <c r="A1" s="60" t="s">
        <v>125</v>
      </c>
      <c r="B1" s="60"/>
      <c r="C1" s="60"/>
      <c r="D1" s="60"/>
      <c r="E1" s="60"/>
      <c r="F1" s="60"/>
      <c r="G1" s="60"/>
      <c r="H1" s="60"/>
      <c r="I1" s="60"/>
      <c r="J1" s="60"/>
    </row>
    <row r="2" spans="1:10">
      <c r="A2" s="45"/>
      <c r="B2" s="45"/>
      <c r="C2" s="45"/>
      <c r="D2" s="45"/>
      <c r="E2" s="45"/>
      <c r="F2" s="45"/>
      <c r="G2" s="45"/>
      <c r="H2" s="45"/>
      <c r="I2" s="45"/>
      <c r="J2" s="45"/>
    </row>
    <row r="4" spans="1:10" ht="15" customHeight="1">
      <c r="A4" t="s">
        <v>92</v>
      </c>
    </row>
    <row r="5" spans="1:10" ht="15" customHeight="1">
      <c r="A5" t="s">
        <v>91</v>
      </c>
    </row>
    <row r="6" spans="1:10" ht="15" customHeight="1">
      <c r="A6" t="s">
        <v>93</v>
      </c>
    </row>
    <row r="7" spans="1:10" ht="15" customHeight="1">
      <c r="A7" t="s">
        <v>98</v>
      </c>
    </row>
    <row r="8" spans="1:10" ht="15" customHeight="1">
      <c r="A8" t="s">
        <v>94</v>
      </c>
    </row>
    <row r="9" spans="1:10" ht="15" customHeight="1">
      <c r="A9" t="s">
        <v>95</v>
      </c>
    </row>
    <row r="11" spans="1:10">
      <c r="A11" t="s">
        <v>97</v>
      </c>
    </row>
    <row r="12" spans="1:10">
      <c r="B12" s="59" t="s">
        <v>96</v>
      </c>
      <c r="C12" s="59"/>
      <c r="D12" s="59" t="s">
        <v>99</v>
      </c>
      <c r="E12" s="59"/>
      <c r="F12" s="59"/>
      <c r="G12" s="59"/>
      <c r="H12" s="59"/>
      <c r="I12" s="59"/>
    </row>
    <row r="13" spans="1:10">
      <c r="B13" s="54"/>
      <c r="C13" s="54"/>
      <c r="D13" s="54"/>
      <c r="E13" s="54"/>
      <c r="F13" s="54"/>
      <c r="G13" s="54"/>
      <c r="H13" s="54"/>
      <c r="I13" s="54"/>
    </row>
    <row r="14" spans="1:10">
      <c r="B14" s="54"/>
      <c r="C14" s="54"/>
      <c r="D14" s="54"/>
      <c r="E14" s="54"/>
      <c r="F14" s="54"/>
      <c r="G14" s="54"/>
      <c r="H14" s="54"/>
      <c r="I14" s="54"/>
    </row>
    <row r="15" spans="1:10">
      <c r="B15" s="54"/>
      <c r="C15" s="54"/>
      <c r="D15" s="54"/>
      <c r="E15" s="54"/>
      <c r="F15" s="54"/>
      <c r="G15" s="54"/>
      <c r="H15" s="54"/>
      <c r="I15" s="54"/>
    </row>
    <row r="16" spans="1:10">
      <c r="B16" s="54"/>
      <c r="C16" s="54"/>
      <c r="D16" s="54"/>
      <c r="E16" s="54"/>
      <c r="F16" s="54"/>
      <c r="G16" s="54"/>
      <c r="H16" s="54"/>
      <c r="I16" s="54"/>
    </row>
    <row r="17" spans="1:9">
      <c r="B17" s="54"/>
      <c r="C17" s="54"/>
      <c r="D17" s="54"/>
      <c r="E17" s="54"/>
      <c r="F17" s="54"/>
      <c r="G17" s="54"/>
      <c r="H17" s="54"/>
      <c r="I17" s="54"/>
    </row>
    <row r="18" spans="1:9">
      <c r="B18" s="54"/>
      <c r="C18" s="54"/>
      <c r="D18" s="54"/>
      <c r="E18" s="54"/>
      <c r="F18" s="54"/>
      <c r="G18" s="54"/>
      <c r="H18" s="54"/>
      <c r="I18" s="54"/>
    </row>
    <row r="19" spans="1:9">
      <c r="B19" s="54"/>
      <c r="C19" s="54"/>
      <c r="D19" s="54"/>
      <c r="E19" s="54"/>
      <c r="F19" s="54"/>
      <c r="G19" s="54"/>
      <c r="H19" s="54"/>
      <c r="I19" s="54"/>
    </row>
    <row r="20" spans="1:9">
      <c r="B20" s="54"/>
      <c r="C20" s="54"/>
      <c r="D20" s="54"/>
      <c r="E20" s="54"/>
      <c r="F20" s="54"/>
      <c r="G20" s="54"/>
      <c r="H20" s="54"/>
      <c r="I20" s="54"/>
    </row>
    <row r="22" spans="1:9">
      <c r="A22" t="s">
        <v>101</v>
      </c>
    </row>
    <row r="23" spans="1:9">
      <c r="A23" t="s">
        <v>102</v>
      </c>
    </row>
    <row r="24" spans="1:9">
      <c r="B24" s="59" t="s">
        <v>96</v>
      </c>
      <c r="C24" s="59"/>
      <c r="D24" s="59" t="s">
        <v>103</v>
      </c>
      <c r="E24" s="59"/>
      <c r="F24" s="59"/>
      <c r="G24" s="59"/>
      <c r="H24" s="59" t="s">
        <v>100</v>
      </c>
      <c r="I24" s="59"/>
    </row>
    <row r="25" spans="1:9">
      <c r="B25" s="54"/>
      <c r="C25" s="54"/>
      <c r="D25" s="54"/>
      <c r="E25" s="54"/>
      <c r="F25" s="54"/>
      <c r="G25" s="54"/>
      <c r="H25" s="54"/>
      <c r="I25" s="54"/>
    </row>
    <row r="26" spans="1:9">
      <c r="B26" s="54"/>
      <c r="C26" s="54"/>
      <c r="D26" s="54"/>
      <c r="E26" s="54"/>
      <c r="F26" s="54"/>
      <c r="G26" s="54"/>
      <c r="H26" s="54"/>
      <c r="I26" s="54"/>
    </row>
    <row r="27" spans="1:9">
      <c r="B27" s="54"/>
      <c r="C27" s="54"/>
      <c r="D27" s="54"/>
      <c r="E27" s="54"/>
      <c r="F27" s="54"/>
      <c r="G27" s="54"/>
      <c r="H27" s="54"/>
      <c r="I27" s="54"/>
    </row>
    <row r="28" spans="1:9">
      <c r="B28" s="54"/>
      <c r="C28" s="54"/>
      <c r="D28" s="54"/>
      <c r="E28" s="54"/>
      <c r="F28" s="54"/>
      <c r="G28" s="54"/>
      <c r="H28" s="54"/>
      <c r="I28" s="54"/>
    </row>
    <row r="29" spans="1:9">
      <c r="B29" s="54"/>
      <c r="C29" s="54"/>
      <c r="D29" s="54"/>
      <c r="E29" s="54"/>
      <c r="F29" s="54"/>
      <c r="G29" s="54"/>
      <c r="H29" s="54"/>
      <c r="I29" s="54"/>
    </row>
    <row r="30" spans="1:9">
      <c r="B30" s="54"/>
      <c r="C30" s="54"/>
      <c r="D30" s="54"/>
      <c r="E30" s="54"/>
      <c r="F30" s="54"/>
      <c r="G30" s="54"/>
      <c r="H30" s="54"/>
      <c r="I30" s="54"/>
    </row>
    <row r="31" spans="1:9">
      <c r="B31" s="54"/>
      <c r="C31" s="54"/>
      <c r="D31" s="54"/>
      <c r="E31" s="54"/>
      <c r="F31" s="54"/>
      <c r="G31" s="54"/>
      <c r="H31" s="54"/>
      <c r="I31" s="54"/>
    </row>
    <row r="32" spans="1:9">
      <c r="B32" s="54"/>
      <c r="C32" s="54"/>
      <c r="D32" s="54"/>
      <c r="E32" s="54"/>
      <c r="F32" s="54"/>
      <c r="G32" s="54"/>
      <c r="H32" s="54"/>
      <c r="I32" s="54"/>
    </row>
    <row r="34" spans="1:9">
      <c r="A34" t="s">
        <v>104</v>
      </c>
    </row>
    <row r="36" spans="1:9" ht="26.1" customHeight="1">
      <c r="B36" s="57" t="s">
        <v>106</v>
      </c>
      <c r="C36" s="57"/>
      <c r="D36" s="57"/>
      <c r="E36" s="57"/>
      <c r="F36" s="57"/>
      <c r="G36" s="57"/>
      <c r="H36" s="57"/>
      <c r="I36" s="57"/>
    </row>
    <row r="38" spans="1:9" ht="26.1" customHeight="1">
      <c r="B38" s="58" t="s">
        <v>105</v>
      </c>
      <c r="C38" s="58"/>
      <c r="D38" s="58"/>
      <c r="E38" s="58"/>
      <c r="F38" s="58"/>
      <c r="G38" s="58"/>
      <c r="H38" s="58"/>
      <c r="I38" s="58"/>
    </row>
    <row r="42" spans="1:9">
      <c r="G42" s="22"/>
      <c r="H42" s="22"/>
      <c r="I42" s="22"/>
    </row>
    <row r="43" spans="1:9">
      <c r="G43" s="56" t="s">
        <v>108</v>
      </c>
      <c r="H43" s="56"/>
      <c r="I43" s="56"/>
    </row>
    <row r="44" spans="1:9">
      <c r="G44" s="55" t="s">
        <v>107</v>
      </c>
      <c r="H44" s="55"/>
      <c r="I44" s="55"/>
    </row>
    <row r="46" spans="1:9">
      <c r="G46" s="22"/>
      <c r="H46" s="22"/>
      <c r="I46" s="22"/>
    </row>
    <row r="47" spans="1:9">
      <c r="G47" s="56" t="s">
        <v>96</v>
      </c>
      <c r="H47" s="56"/>
      <c r="I47" s="56"/>
    </row>
  </sheetData>
  <sheetProtection algorithmName="SHA-512" hashValue="+CQSIwsVlBDj8bQdSetIjXpaXFjj2WyWtGV2vzosLbvvwOb3VfgvkULmhmcB5reMhy0MA7J7ej+noHrpY/h0pA==" saltValue="lYcn6suTCMFew5CHfpuBNw==" spinCount="100000" sheet="1" objects="1" scenarios="1" selectLockedCells="1" selectUnlockedCells="1"/>
  <mergeCells count="51">
    <mergeCell ref="A1:J1"/>
    <mergeCell ref="B12:C12"/>
    <mergeCell ref="D12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4:C24"/>
    <mergeCell ref="H24:I24"/>
    <mergeCell ref="D24:G24"/>
    <mergeCell ref="B25:C25"/>
    <mergeCell ref="D25:G25"/>
    <mergeCell ref="H25:I25"/>
    <mergeCell ref="B26:C26"/>
    <mergeCell ref="D26:G26"/>
    <mergeCell ref="H26:I26"/>
    <mergeCell ref="B27:C27"/>
    <mergeCell ref="D27:G27"/>
    <mergeCell ref="H27:I27"/>
    <mergeCell ref="B28:C28"/>
    <mergeCell ref="D28:G28"/>
    <mergeCell ref="H28:I28"/>
    <mergeCell ref="B29:C29"/>
    <mergeCell ref="D29:G29"/>
    <mergeCell ref="H29:I29"/>
    <mergeCell ref="B30:C30"/>
    <mergeCell ref="D30:G30"/>
    <mergeCell ref="H30:I30"/>
    <mergeCell ref="B31:C31"/>
    <mergeCell ref="D31:G31"/>
    <mergeCell ref="H31:I31"/>
    <mergeCell ref="G44:I44"/>
    <mergeCell ref="G47:I47"/>
    <mergeCell ref="B32:C32"/>
    <mergeCell ref="D32:G32"/>
    <mergeCell ref="H32:I32"/>
    <mergeCell ref="B36:I36"/>
    <mergeCell ref="B38:I38"/>
    <mergeCell ref="G43:I43"/>
  </mergeCells>
  <phoneticPr fontId="17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"/>
  <sheetViews>
    <sheetView workbookViewId="0">
      <selection activeCell="A2" sqref="A2"/>
    </sheetView>
  </sheetViews>
  <sheetFormatPr baseColWidth="10" defaultColWidth="9.140625" defaultRowHeight="12.75"/>
  <cols>
    <col min="1" max="1" width="5.7109375" customWidth="1"/>
    <col min="2" max="2" width="37.28515625" customWidth="1"/>
    <col min="3" max="4" width="16.7109375" customWidth="1"/>
    <col min="5" max="5" width="12.7109375" customWidth="1"/>
  </cols>
  <sheetData>
    <row r="1" spans="1:5" ht="15">
      <c r="A1" s="60" t="s">
        <v>126</v>
      </c>
      <c r="B1" s="60"/>
      <c r="C1" s="60"/>
      <c r="D1" s="60"/>
      <c r="E1" s="60"/>
    </row>
    <row r="4" spans="1:5" ht="15" customHeight="1">
      <c r="A4" t="s">
        <v>114</v>
      </c>
    </row>
    <row r="5" spans="1:5" ht="15" customHeight="1">
      <c r="A5" t="s">
        <v>113</v>
      </c>
    </row>
    <row r="7" spans="1:5" ht="15" customHeight="1">
      <c r="A7" t="s">
        <v>121</v>
      </c>
    </row>
    <row r="8" spans="1:5" ht="15" customHeight="1">
      <c r="A8" t="s">
        <v>116</v>
      </c>
    </row>
    <row r="9" spans="1:5" ht="15" customHeight="1">
      <c r="A9" t="s">
        <v>117</v>
      </c>
    </row>
    <row r="11" spans="1:5" s="21" customFormat="1" ht="30" customHeight="1">
      <c r="A11" s="24" t="s">
        <v>90</v>
      </c>
      <c r="B11" s="24" t="s">
        <v>109</v>
      </c>
      <c r="C11" s="25" t="s">
        <v>110</v>
      </c>
      <c r="D11" s="25" t="s">
        <v>111</v>
      </c>
      <c r="E11" s="25" t="s">
        <v>112</v>
      </c>
    </row>
    <row r="12" spans="1:5">
      <c r="A12" s="23">
        <v>1</v>
      </c>
      <c r="B12" s="23"/>
      <c r="C12" s="23"/>
      <c r="D12" s="23"/>
      <c r="E12" s="23"/>
    </row>
    <row r="13" spans="1:5">
      <c r="A13" s="23">
        <v>2</v>
      </c>
      <c r="B13" s="23"/>
      <c r="C13" s="23"/>
      <c r="D13" s="23"/>
      <c r="E13" s="23"/>
    </row>
    <row r="14" spans="1:5">
      <c r="A14" s="23">
        <v>3</v>
      </c>
      <c r="B14" s="23"/>
      <c r="C14" s="23"/>
      <c r="D14" s="23"/>
      <c r="E14" s="23"/>
    </row>
    <row r="15" spans="1:5">
      <c r="A15" s="23">
        <v>4</v>
      </c>
      <c r="B15" s="23"/>
      <c r="C15" s="23"/>
      <c r="D15" s="23"/>
      <c r="E15" s="23"/>
    </row>
    <row r="16" spans="1:5">
      <c r="A16" s="23">
        <v>5</v>
      </c>
      <c r="B16" s="23"/>
      <c r="C16" s="23"/>
      <c r="D16" s="23"/>
      <c r="E16" s="23"/>
    </row>
    <row r="17" spans="1:5">
      <c r="A17" s="23">
        <v>6</v>
      </c>
      <c r="B17" s="23"/>
      <c r="C17" s="23"/>
      <c r="D17" s="23"/>
      <c r="E17" s="23"/>
    </row>
    <row r="18" spans="1:5">
      <c r="A18" s="23">
        <v>7</v>
      </c>
      <c r="B18" s="23"/>
      <c r="C18" s="23"/>
      <c r="D18" s="23"/>
      <c r="E18" s="23"/>
    </row>
    <row r="19" spans="1:5">
      <c r="A19" s="23">
        <v>8</v>
      </c>
      <c r="B19" s="23"/>
      <c r="C19" s="23"/>
      <c r="D19" s="23"/>
      <c r="E19" s="23"/>
    </row>
    <row r="20" spans="1:5">
      <c r="A20" s="23">
        <v>9</v>
      </c>
      <c r="B20" s="23"/>
      <c r="C20" s="23"/>
      <c r="D20" s="23"/>
      <c r="E20" s="23"/>
    </row>
    <row r="21" spans="1:5">
      <c r="A21" s="23">
        <v>10</v>
      </c>
      <c r="B21" s="23"/>
      <c r="C21" s="23"/>
      <c r="D21" s="23"/>
      <c r="E21" s="23"/>
    </row>
    <row r="22" spans="1:5">
      <c r="A22" s="23">
        <v>11</v>
      </c>
      <c r="B22" s="23"/>
      <c r="C22" s="23"/>
      <c r="D22" s="23"/>
      <c r="E22" s="23"/>
    </row>
    <row r="23" spans="1:5">
      <c r="A23" s="23">
        <v>12</v>
      </c>
      <c r="B23" s="23"/>
      <c r="C23" s="23"/>
      <c r="D23" s="23"/>
      <c r="E23" s="23"/>
    </row>
    <row r="24" spans="1:5">
      <c r="A24" s="23">
        <v>13</v>
      </c>
      <c r="B24" s="23"/>
      <c r="C24" s="23"/>
      <c r="D24" s="23"/>
      <c r="E24" s="23"/>
    </row>
    <row r="25" spans="1:5">
      <c r="A25" s="23">
        <v>14</v>
      </c>
      <c r="B25" s="23"/>
      <c r="C25" s="23"/>
      <c r="D25" s="23"/>
      <c r="E25" s="23"/>
    </row>
    <row r="26" spans="1:5">
      <c r="A26" s="23">
        <v>15</v>
      </c>
      <c r="B26" s="23"/>
      <c r="C26" s="23"/>
      <c r="D26" s="23"/>
      <c r="E26" s="23"/>
    </row>
    <row r="27" spans="1:5">
      <c r="A27" s="23">
        <v>16</v>
      </c>
      <c r="B27" s="23"/>
      <c r="C27" s="23"/>
      <c r="D27" s="23"/>
      <c r="E27" s="23"/>
    </row>
    <row r="28" spans="1:5">
      <c r="A28" s="23">
        <v>17</v>
      </c>
      <c r="B28" s="23"/>
      <c r="C28" s="23"/>
      <c r="D28" s="23"/>
      <c r="E28" s="23"/>
    </row>
    <row r="29" spans="1:5">
      <c r="A29" s="23">
        <v>18</v>
      </c>
      <c r="B29" s="23"/>
      <c r="C29" s="23"/>
      <c r="D29" s="23"/>
      <c r="E29" s="23"/>
    </row>
    <row r="30" spans="1:5">
      <c r="A30" s="23">
        <v>19</v>
      </c>
      <c r="B30" s="23"/>
      <c r="C30" s="23"/>
      <c r="D30" s="23"/>
      <c r="E30" s="23"/>
    </row>
    <row r="31" spans="1:5">
      <c r="A31" s="23">
        <v>20</v>
      </c>
      <c r="B31" s="23"/>
      <c r="C31" s="23"/>
      <c r="D31" s="23"/>
      <c r="E31" s="23"/>
    </row>
    <row r="32" spans="1:5">
      <c r="A32" s="23">
        <v>21</v>
      </c>
      <c r="B32" s="23"/>
      <c r="C32" s="23"/>
      <c r="D32" s="23"/>
      <c r="E32" s="23"/>
    </row>
    <row r="33" spans="1:5">
      <c r="A33" s="23">
        <v>22</v>
      </c>
      <c r="B33" s="23"/>
      <c r="C33" s="23"/>
      <c r="D33" s="23"/>
      <c r="E33" s="23"/>
    </row>
    <row r="34" spans="1:5">
      <c r="A34" s="23">
        <v>23</v>
      </c>
      <c r="B34" s="23"/>
      <c r="C34" s="23"/>
      <c r="D34" s="23"/>
      <c r="E34" s="23"/>
    </row>
    <row r="35" spans="1:5">
      <c r="A35" s="23">
        <v>24</v>
      </c>
      <c r="B35" s="23"/>
      <c r="C35" s="23"/>
      <c r="D35" s="23"/>
      <c r="E35" s="23"/>
    </row>
    <row r="36" spans="1:5">
      <c r="A36" s="23">
        <v>25</v>
      </c>
      <c r="B36" s="23"/>
      <c r="C36" s="23"/>
      <c r="D36" s="23"/>
      <c r="E36" s="23"/>
    </row>
    <row r="37" spans="1:5">
      <c r="A37" s="23">
        <v>26</v>
      </c>
      <c r="B37" s="23"/>
      <c r="C37" s="23"/>
      <c r="D37" s="23"/>
      <c r="E37" s="23"/>
    </row>
    <row r="38" spans="1:5">
      <c r="A38" s="23">
        <v>27</v>
      </c>
      <c r="B38" s="23"/>
      <c r="C38" s="23"/>
      <c r="D38" s="23"/>
      <c r="E38" s="23"/>
    </row>
    <row r="39" spans="1:5">
      <c r="A39" s="23">
        <v>28</v>
      </c>
      <c r="B39" s="23"/>
      <c r="C39" s="23"/>
      <c r="D39" s="23"/>
      <c r="E39" s="23"/>
    </row>
    <row r="40" spans="1:5">
      <c r="A40" s="23">
        <v>29</v>
      </c>
      <c r="B40" s="23"/>
      <c r="C40" s="23"/>
      <c r="D40" s="23"/>
      <c r="E40" s="23"/>
    </row>
    <row r="41" spans="1:5">
      <c r="A41" s="23">
        <v>30</v>
      </c>
      <c r="B41" s="23"/>
      <c r="C41" s="23"/>
      <c r="D41" s="23"/>
      <c r="E41" s="23"/>
    </row>
    <row r="42" spans="1:5">
      <c r="A42" s="23">
        <v>31</v>
      </c>
      <c r="B42" s="23"/>
      <c r="C42" s="23"/>
      <c r="D42" s="23"/>
      <c r="E42" s="23"/>
    </row>
    <row r="43" spans="1:5">
      <c r="A43" s="23">
        <v>32</v>
      </c>
      <c r="B43" s="23"/>
      <c r="C43" s="23"/>
      <c r="D43" s="23"/>
      <c r="E43" s="23"/>
    </row>
    <row r="44" spans="1:5">
      <c r="A44" s="23">
        <v>33</v>
      </c>
      <c r="B44" s="23"/>
      <c r="C44" s="23"/>
      <c r="D44" s="23"/>
      <c r="E44" s="23"/>
    </row>
    <row r="45" spans="1:5">
      <c r="A45" s="23">
        <v>34</v>
      </c>
      <c r="B45" s="23"/>
      <c r="C45" s="23"/>
      <c r="D45" s="23"/>
      <c r="E45" s="23"/>
    </row>
    <row r="46" spans="1:5">
      <c r="A46" s="23">
        <v>35</v>
      </c>
      <c r="B46" s="23"/>
      <c r="C46" s="23"/>
      <c r="D46" s="23"/>
      <c r="E46" s="23"/>
    </row>
    <row r="47" spans="1:5">
      <c r="A47" s="23">
        <v>36</v>
      </c>
      <c r="B47" s="23"/>
      <c r="C47" s="23"/>
      <c r="D47" s="23"/>
      <c r="E47" s="23"/>
    </row>
    <row r="48" spans="1:5">
      <c r="A48" s="23">
        <v>37</v>
      </c>
      <c r="B48" s="23"/>
      <c r="C48" s="23"/>
      <c r="D48" s="23"/>
      <c r="E48" s="23"/>
    </row>
    <row r="49" spans="1:5">
      <c r="A49" s="23">
        <v>38</v>
      </c>
      <c r="B49" s="23"/>
      <c r="C49" s="23"/>
      <c r="D49" s="23"/>
      <c r="E49" s="23"/>
    </row>
    <row r="50" spans="1:5">
      <c r="A50" s="23">
        <v>39</v>
      </c>
      <c r="B50" s="23"/>
      <c r="C50" s="23"/>
      <c r="D50" s="23"/>
      <c r="E50" s="23"/>
    </row>
    <row r="51" spans="1:5">
      <c r="A51" s="23">
        <v>40</v>
      </c>
      <c r="B51" s="23"/>
      <c r="C51" s="23"/>
      <c r="D51" s="23"/>
      <c r="E51" s="23"/>
    </row>
    <row r="52" spans="1:5">
      <c r="A52" s="23">
        <v>41</v>
      </c>
      <c r="B52" s="23"/>
      <c r="C52" s="23"/>
      <c r="D52" s="23"/>
      <c r="E52" s="23"/>
    </row>
    <row r="53" spans="1:5">
      <c r="A53" s="23">
        <v>42</v>
      </c>
      <c r="B53" s="23"/>
      <c r="C53" s="23"/>
      <c r="D53" s="23"/>
      <c r="E53" s="23"/>
    </row>
    <row r="54" spans="1:5">
      <c r="A54" s="23">
        <v>43</v>
      </c>
      <c r="B54" s="23"/>
      <c r="C54" s="23"/>
      <c r="D54" s="23"/>
      <c r="E54" s="23"/>
    </row>
    <row r="55" spans="1:5">
      <c r="A55" s="23">
        <v>44</v>
      </c>
      <c r="B55" s="23"/>
      <c r="C55" s="23"/>
      <c r="D55" s="23"/>
      <c r="E55" s="23"/>
    </row>
    <row r="56" spans="1:5">
      <c r="A56" s="23">
        <v>45</v>
      </c>
      <c r="B56" s="23"/>
      <c r="C56" s="23"/>
      <c r="D56" s="23"/>
      <c r="E56" s="23"/>
    </row>
    <row r="57" spans="1:5">
      <c r="A57" s="23">
        <v>46</v>
      </c>
      <c r="B57" s="23"/>
      <c r="C57" s="23"/>
      <c r="D57" s="23"/>
      <c r="E57" s="23"/>
    </row>
    <row r="58" spans="1:5">
      <c r="A58" s="23">
        <v>47</v>
      </c>
      <c r="B58" s="23"/>
      <c r="C58" s="23"/>
      <c r="D58" s="23"/>
      <c r="E58" s="23"/>
    </row>
    <row r="59" spans="1:5">
      <c r="A59" s="23">
        <v>48</v>
      </c>
      <c r="B59" s="23"/>
      <c r="C59" s="23"/>
      <c r="D59" s="23"/>
      <c r="E59" s="23"/>
    </row>
    <row r="60" spans="1:5">
      <c r="A60" s="23">
        <v>49</v>
      </c>
      <c r="B60" s="23"/>
      <c r="C60" s="23"/>
      <c r="D60" s="23"/>
      <c r="E60" s="23"/>
    </row>
    <row r="61" spans="1:5">
      <c r="A61" s="23">
        <v>50</v>
      </c>
      <c r="B61" s="23"/>
      <c r="C61" s="23"/>
      <c r="D61" s="23"/>
      <c r="E61" s="23"/>
    </row>
    <row r="62" spans="1:5">
      <c r="A62" s="23">
        <v>51</v>
      </c>
      <c r="B62" s="23"/>
      <c r="C62" s="23"/>
      <c r="D62" s="23"/>
      <c r="E62" s="23"/>
    </row>
    <row r="63" spans="1:5">
      <c r="A63" s="23">
        <v>52</v>
      </c>
      <c r="B63" s="23"/>
      <c r="C63" s="23"/>
      <c r="D63" s="23"/>
      <c r="E63" s="23"/>
    </row>
    <row r="64" spans="1:5">
      <c r="A64" s="23">
        <v>53</v>
      </c>
      <c r="B64" s="23"/>
      <c r="C64" s="23"/>
      <c r="D64" s="23"/>
      <c r="E64" s="23"/>
    </row>
    <row r="65" spans="1:5">
      <c r="A65" s="23">
        <v>54</v>
      </c>
      <c r="B65" s="23"/>
      <c r="C65" s="23"/>
      <c r="D65" s="23"/>
      <c r="E65" s="23"/>
    </row>
    <row r="66" spans="1:5">
      <c r="A66" s="23">
        <v>55</v>
      </c>
      <c r="B66" s="23"/>
      <c r="C66" s="23"/>
      <c r="D66" s="23"/>
      <c r="E66" s="23"/>
    </row>
    <row r="67" spans="1:5">
      <c r="A67" s="23">
        <v>56</v>
      </c>
      <c r="B67" s="23"/>
      <c r="C67" s="23"/>
      <c r="D67" s="23"/>
      <c r="E67" s="23"/>
    </row>
    <row r="68" spans="1:5">
      <c r="A68" s="23">
        <v>57</v>
      </c>
      <c r="B68" s="23"/>
      <c r="C68" s="23"/>
      <c r="D68" s="23"/>
      <c r="E68" s="23"/>
    </row>
    <row r="69" spans="1:5">
      <c r="A69" s="23">
        <v>58</v>
      </c>
      <c r="B69" s="23"/>
      <c r="C69" s="23"/>
      <c r="D69" s="23"/>
      <c r="E69" s="23"/>
    </row>
    <row r="70" spans="1:5">
      <c r="A70" s="23">
        <v>59</v>
      </c>
      <c r="B70" s="23"/>
      <c r="C70" s="23"/>
      <c r="D70" s="23"/>
      <c r="E70" s="23"/>
    </row>
    <row r="71" spans="1:5">
      <c r="A71" s="23">
        <v>60</v>
      </c>
      <c r="B71" s="23"/>
      <c r="C71" s="23"/>
      <c r="D71" s="23"/>
      <c r="E71" s="23"/>
    </row>
    <row r="72" spans="1:5">
      <c r="A72" s="23">
        <v>61</v>
      </c>
      <c r="B72" s="23"/>
      <c r="C72" s="23"/>
      <c r="D72" s="23"/>
      <c r="E72" s="23"/>
    </row>
    <row r="73" spans="1:5">
      <c r="A73" s="23">
        <v>62</v>
      </c>
      <c r="B73" s="23"/>
      <c r="C73" s="23"/>
      <c r="D73" s="23"/>
      <c r="E73" s="23"/>
    </row>
    <row r="74" spans="1:5">
      <c r="A74" s="23">
        <v>63</v>
      </c>
      <c r="B74" s="23"/>
      <c r="C74" s="23"/>
      <c r="D74" s="23"/>
      <c r="E74" s="23"/>
    </row>
    <row r="75" spans="1:5">
      <c r="A75" s="23">
        <v>64</v>
      </c>
      <c r="B75" s="23"/>
      <c r="C75" s="23"/>
      <c r="D75" s="23"/>
      <c r="E75" s="23"/>
    </row>
    <row r="76" spans="1:5">
      <c r="A76" s="23">
        <v>65</v>
      </c>
      <c r="B76" s="23"/>
      <c r="C76" s="23"/>
      <c r="D76" s="23"/>
      <c r="E76" s="23"/>
    </row>
    <row r="77" spans="1:5">
      <c r="A77" s="23">
        <v>66</v>
      </c>
      <c r="B77" s="23"/>
      <c r="C77" s="23"/>
      <c r="D77" s="23"/>
      <c r="E77" s="23"/>
    </row>
    <row r="78" spans="1:5">
      <c r="A78" s="23">
        <v>67</v>
      </c>
      <c r="B78" s="23"/>
      <c r="C78" s="23"/>
      <c r="D78" s="23"/>
      <c r="E78" s="23"/>
    </row>
    <row r="79" spans="1:5">
      <c r="A79" s="23">
        <v>68</v>
      </c>
      <c r="B79" s="23"/>
      <c r="C79" s="23"/>
      <c r="D79" s="23"/>
      <c r="E79" s="23"/>
    </row>
    <row r="80" spans="1:5">
      <c r="A80" s="23">
        <v>69</v>
      </c>
      <c r="B80" s="23"/>
      <c r="C80" s="23"/>
      <c r="D80" s="23"/>
      <c r="E80" s="23"/>
    </row>
    <row r="81" spans="1:5">
      <c r="A81" s="23">
        <v>70</v>
      </c>
      <c r="B81" s="23"/>
      <c r="C81" s="23"/>
      <c r="D81" s="23"/>
      <c r="E81" s="23"/>
    </row>
    <row r="82" spans="1:5">
      <c r="A82" s="23">
        <v>71</v>
      </c>
      <c r="B82" s="23"/>
      <c r="C82" s="23"/>
      <c r="D82" s="23"/>
      <c r="E82" s="23"/>
    </row>
    <row r="83" spans="1:5">
      <c r="A83" s="23">
        <v>72</v>
      </c>
      <c r="B83" s="23"/>
      <c r="C83" s="23"/>
      <c r="D83" s="23"/>
      <c r="E83" s="23"/>
    </row>
    <row r="84" spans="1:5">
      <c r="A84" s="23">
        <v>73</v>
      </c>
      <c r="B84" s="23"/>
      <c r="C84" s="23"/>
      <c r="D84" s="23"/>
      <c r="E84" s="23"/>
    </row>
    <row r="85" spans="1:5">
      <c r="A85" s="23">
        <v>74</v>
      </c>
      <c r="B85" s="23"/>
      <c r="C85" s="23"/>
      <c r="D85" s="23"/>
      <c r="E85" s="23"/>
    </row>
    <row r="86" spans="1:5">
      <c r="A86" s="23">
        <v>75</v>
      </c>
      <c r="B86" s="23"/>
      <c r="C86" s="23"/>
      <c r="D86" s="23"/>
      <c r="E86" s="23"/>
    </row>
    <row r="87" spans="1:5">
      <c r="A87" s="23">
        <v>76</v>
      </c>
      <c r="B87" s="23"/>
      <c r="C87" s="23"/>
      <c r="D87" s="23"/>
      <c r="E87" s="23"/>
    </row>
    <row r="88" spans="1:5">
      <c r="A88" s="23">
        <v>77</v>
      </c>
      <c r="B88" s="23"/>
      <c r="C88" s="23"/>
      <c r="D88" s="23"/>
      <c r="E88" s="23"/>
    </row>
    <row r="89" spans="1:5">
      <c r="A89" s="23">
        <v>78</v>
      </c>
      <c r="B89" s="23"/>
      <c r="C89" s="23"/>
      <c r="D89" s="23"/>
      <c r="E89" s="23"/>
    </row>
    <row r="90" spans="1:5">
      <c r="A90" s="23">
        <v>79</v>
      </c>
      <c r="B90" s="23"/>
      <c r="C90" s="23"/>
      <c r="D90" s="23"/>
      <c r="E90" s="23"/>
    </row>
    <row r="91" spans="1:5">
      <c r="A91" s="23">
        <v>80</v>
      </c>
      <c r="B91" s="23"/>
      <c r="C91" s="23"/>
      <c r="D91" s="23"/>
      <c r="E91" s="23"/>
    </row>
    <row r="92" spans="1:5">
      <c r="A92" s="23">
        <v>81</v>
      </c>
      <c r="B92" s="23"/>
      <c r="C92" s="23"/>
      <c r="D92" s="23"/>
      <c r="E92" s="23"/>
    </row>
    <row r="93" spans="1:5">
      <c r="A93" s="23">
        <v>82</v>
      </c>
      <c r="B93" s="23"/>
      <c r="C93" s="23"/>
      <c r="D93" s="23"/>
      <c r="E93" s="23"/>
    </row>
    <row r="94" spans="1:5">
      <c r="A94" s="23">
        <v>83</v>
      </c>
      <c r="B94" s="23"/>
      <c r="C94" s="23"/>
      <c r="D94" s="23"/>
      <c r="E94" s="23"/>
    </row>
    <row r="95" spans="1:5">
      <c r="A95" s="23">
        <v>84</v>
      </c>
      <c r="B95" s="23"/>
      <c r="C95" s="23"/>
      <c r="D95" s="23"/>
      <c r="E95" s="23"/>
    </row>
    <row r="96" spans="1:5">
      <c r="A96" s="23">
        <v>85</v>
      </c>
      <c r="B96" s="23"/>
      <c r="C96" s="23"/>
      <c r="D96" s="23"/>
      <c r="E96" s="23"/>
    </row>
    <row r="97" spans="1:5">
      <c r="A97" s="23">
        <v>86</v>
      </c>
      <c r="B97" s="23"/>
      <c r="C97" s="23"/>
      <c r="D97" s="23"/>
      <c r="E97" s="23"/>
    </row>
    <row r="98" spans="1:5">
      <c r="A98" s="23">
        <v>87</v>
      </c>
      <c r="B98" s="23"/>
      <c r="C98" s="23"/>
      <c r="D98" s="23"/>
      <c r="E98" s="23"/>
    </row>
    <row r="99" spans="1:5">
      <c r="A99" s="23">
        <v>88</v>
      </c>
      <c r="B99" s="23"/>
      <c r="C99" s="23"/>
      <c r="D99" s="23"/>
      <c r="E99" s="23"/>
    </row>
    <row r="100" spans="1:5">
      <c r="A100" s="23">
        <v>89</v>
      </c>
      <c r="B100" s="23"/>
      <c r="C100" s="23"/>
      <c r="D100" s="23"/>
      <c r="E100" s="23"/>
    </row>
    <row r="101" spans="1:5">
      <c r="A101" s="23">
        <v>90</v>
      </c>
      <c r="B101" s="23"/>
      <c r="C101" s="23"/>
      <c r="D101" s="23"/>
      <c r="E101" s="23"/>
    </row>
    <row r="102" spans="1:5">
      <c r="A102" s="23">
        <v>91</v>
      </c>
      <c r="B102" s="23"/>
      <c r="C102" s="23"/>
      <c r="D102" s="23"/>
      <c r="E102" s="23"/>
    </row>
    <row r="103" spans="1:5">
      <c r="A103" s="23">
        <v>92</v>
      </c>
      <c r="B103" s="23"/>
      <c r="C103" s="23"/>
      <c r="D103" s="23"/>
      <c r="E103" s="23"/>
    </row>
    <row r="104" spans="1:5">
      <c r="A104" s="23">
        <v>93</v>
      </c>
      <c r="B104" s="23"/>
      <c r="C104" s="23"/>
      <c r="D104" s="23"/>
      <c r="E104" s="23"/>
    </row>
    <row r="105" spans="1:5">
      <c r="A105" s="23">
        <v>94</v>
      </c>
      <c r="B105" s="23"/>
      <c r="C105" s="23"/>
      <c r="D105" s="23"/>
      <c r="E105" s="23"/>
    </row>
    <row r="106" spans="1:5">
      <c r="A106" s="23">
        <v>95</v>
      </c>
      <c r="B106" s="23"/>
      <c r="C106" s="23"/>
      <c r="D106" s="23"/>
      <c r="E106" s="23"/>
    </row>
    <row r="107" spans="1:5">
      <c r="A107" s="23">
        <v>96</v>
      </c>
      <c r="B107" s="23"/>
      <c r="C107" s="23"/>
      <c r="D107" s="23"/>
      <c r="E107" s="23"/>
    </row>
    <row r="108" spans="1:5">
      <c r="A108" s="23">
        <v>97</v>
      </c>
      <c r="B108" s="23"/>
      <c r="C108" s="23"/>
      <c r="D108" s="23"/>
      <c r="E108" s="23"/>
    </row>
    <row r="109" spans="1:5">
      <c r="A109" s="23">
        <v>98</v>
      </c>
      <c r="B109" s="23"/>
      <c r="C109" s="23"/>
      <c r="D109" s="23"/>
      <c r="E109" s="23"/>
    </row>
    <row r="110" spans="1:5">
      <c r="A110" s="23">
        <v>99</v>
      </c>
      <c r="B110" s="23"/>
      <c r="C110" s="23"/>
      <c r="D110" s="23"/>
      <c r="E110" s="23"/>
    </row>
    <row r="111" spans="1:5">
      <c r="A111" s="23">
        <v>100</v>
      </c>
      <c r="B111" s="23"/>
      <c r="C111" s="23"/>
      <c r="D111" s="23"/>
      <c r="E111" s="23"/>
    </row>
    <row r="112" spans="1:5">
      <c r="A112" s="23">
        <v>101</v>
      </c>
      <c r="B112" s="23"/>
      <c r="C112" s="23"/>
      <c r="D112" s="23"/>
      <c r="E112" s="23"/>
    </row>
    <row r="113" spans="1:5">
      <c r="A113" s="23">
        <v>102</v>
      </c>
      <c r="B113" s="23"/>
      <c r="C113" s="23"/>
      <c r="D113" s="23"/>
      <c r="E113" s="23"/>
    </row>
    <row r="114" spans="1:5">
      <c r="A114" s="23">
        <v>103</v>
      </c>
      <c r="B114" s="23"/>
      <c r="C114" s="23"/>
      <c r="D114" s="23"/>
      <c r="E114" s="23"/>
    </row>
    <row r="115" spans="1:5">
      <c r="A115" s="23">
        <v>104</v>
      </c>
      <c r="B115" s="23"/>
      <c r="C115" s="23"/>
      <c r="D115" s="23"/>
      <c r="E115" s="23"/>
    </row>
    <row r="116" spans="1:5">
      <c r="A116" s="23">
        <v>105</v>
      </c>
      <c r="B116" s="23"/>
      <c r="C116" s="23"/>
      <c r="D116" s="23"/>
      <c r="E116" s="23"/>
    </row>
    <row r="117" spans="1:5">
      <c r="A117" s="23">
        <v>106</v>
      </c>
      <c r="B117" s="23"/>
      <c r="C117" s="23"/>
      <c r="D117" s="23"/>
      <c r="E117" s="23"/>
    </row>
    <row r="118" spans="1:5">
      <c r="A118" s="23">
        <v>107</v>
      </c>
      <c r="B118" s="23"/>
      <c r="C118" s="23"/>
      <c r="D118" s="23"/>
      <c r="E118" s="23"/>
    </row>
    <row r="119" spans="1:5">
      <c r="A119" s="23">
        <v>108</v>
      </c>
      <c r="B119" s="23"/>
      <c r="C119" s="23"/>
      <c r="D119" s="23"/>
      <c r="E119" s="23"/>
    </row>
    <row r="120" spans="1:5">
      <c r="A120" s="23">
        <v>109</v>
      </c>
      <c r="B120" s="23"/>
      <c r="C120" s="23"/>
      <c r="D120" s="23"/>
      <c r="E120" s="23"/>
    </row>
    <row r="121" spans="1:5">
      <c r="A121" s="23">
        <v>110</v>
      </c>
      <c r="B121" s="23"/>
      <c r="C121" s="23"/>
      <c r="D121" s="23"/>
      <c r="E121" s="23"/>
    </row>
    <row r="122" spans="1:5">
      <c r="A122" s="23">
        <v>111</v>
      </c>
      <c r="B122" s="23"/>
      <c r="C122" s="23"/>
      <c r="D122" s="23"/>
      <c r="E122" s="23"/>
    </row>
    <row r="123" spans="1:5">
      <c r="A123" s="23">
        <v>112</v>
      </c>
      <c r="B123" s="23"/>
      <c r="C123" s="23"/>
      <c r="D123" s="23"/>
      <c r="E123" s="23"/>
    </row>
    <row r="124" spans="1:5">
      <c r="A124" s="23">
        <v>113</v>
      </c>
      <c r="B124" s="23"/>
      <c r="C124" s="23"/>
      <c r="D124" s="23"/>
      <c r="E124" s="23"/>
    </row>
    <row r="125" spans="1:5">
      <c r="A125" s="23">
        <v>114</v>
      </c>
      <c r="B125" s="23"/>
      <c r="C125" s="23"/>
      <c r="D125" s="23"/>
      <c r="E125" s="23"/>
    </row>
    <row r="126" spans="1:5">
      <c r="A126" s="23">
        <v>115</v>
      </c>
      <c r="B126" s="23"/>
      <c r="C126" s="23"/>
      <c r="D126" s="23"/>
      <c r="E126" s="23"/>
    </row>
    <row r="127" spans="1:5">
      <c r="A127" s="23">
        <v>116</v>
      </c>
      <c r="B127" s="23"/>
      <c r="C127" s="23"/>
      <c r="D127" s="23"/>
      <c r="E127" s="23"/>
    </row>
    <row r="128" spans="1:5">
      <c r="A128" s="23">
        <v>117</v>
      </c>
      <c r="B128" s="23"/>
      <c r="C128" s="23"/>
      <c r="D128" s="23"/>
      <c r="E128" s="23"/>
    </row>
    <row r="129" spans="1:5">
      <c r="A129" s="23">
        <v>118</v>
      </c>
      <c r="B129" s="23"/>
      <c r="C129" s="23"/>
      <c r="D129" s="23"/>
      <c r="E129" s="23"/>
    </row>
    <row r="130" spans="1:5">
      <c r="A130" s="23">
        <v>119</v>
      </c>
      <c r="B130" s="23"/>
      <c r="C130" s="23"/>
      <c r="D130" s="23"/>
      <c r="E130" s="23"/>
    </row>
    <row r="131" spans="1:5">
      <c r="A131" s="23">
        <v>120</v>
      </c>
      <c r="B131" s="23"/>
      <c r="C131" s="23"/>
      <c r="D131" s="23"/>
      <c r="E131" s="23"/>
    </row>
    <row r="132" spans="1:5">
      <c r="A132" s="23">
        <v>121</v>
      </c>
      <c r="B132" s="23"/>
      <c r="C132" s="23"/>
      <c r="D132" s="23"/>
      <c r="E132" s="23"/>
    </row>
    <row r="133" spans="1:5">
      <c r="A133" s="23">
        <v>122</v>
      </c>
      <c r="B133" s="23"/>
      <c r="C133" s="23"/>
      <c r="D133" s="23"/>
      <c r="E133" s="23"/>
    </row>
    <row r="134" spans="1:5">
      <c r="A134" s="23">
        <v>123</v>
      </c>
      <c r="B134" s="23"/>
      <c r="C134" s="23"/>
      <c r="D134" s="23"/>
      <c r="E134" s="23"/>
    </row>
    <row r="135" spans="1:5">
      <c r="A135" s="23">
        <v>124</v>
      </c>
      <c r="B135" s="23"/>
      <c r="C135" s="23"/>
      <c r="D135" s="23"/>
      <c r="E135" s="23"/>
    </row>
    <row r="136" spans="1:5">
      <c r="A136" s="23">
        <v>125</v>
      </c>
      <c r="B136" s="23"/>
      <c r="C136" s="23"/>
      <c r="D136" s="23"/>
      <c r="E136" s="23"/>
    </row>
    <row r="137" spans="1:5">
      <c r="A137" s="23">
        <v>126</v>
      </c>
      <c r="B137" s="23"/>
      <c r="C137" s="23"/>
      <c r="D137" s="23"/>
      <c r="E137" s="23"/>
    </row>
    <row r="138" spans="1:5">
      <c r="A138" s="23">
        <v>127</v>
      </c>
      <c r="B138" s="23"/>
      <c r="C138" s="23"/>
      <c r="D138" s="23"/>
      <c r="E138" s="23"/>
    </row>
    <row r="139" spans="1:5">
      <c r="A139" s="23">
        <v>128</v>
      </c>
      <c r="B139" s="23"/>
      <c r="C139" s="23"/>
      <c r="D139" s="23"/>
      <c r="E139" s="23"/>
    </row>
    <row r="140" spans="1:5">
      <c r="A140" s="23">
        <v>129</v>
      </c>
      <c r="B140" s="23"/>
      <c r="C140" s="23"/>
      <c r="D140" s="23"/>
      <c r="E140" s="23"/>
    </row>
    <row r="141" spans="1:5">
      <c r="A141" s="23">
        <v>130</v>
      </c>
      <c r="B141" s="23"/>
      <c r="C141" s="23"/>
      <c r="D141" s="23"/>
      <c r="E141" s="23"/>
    </row>
    <row r="142" spans="1:5">
      <c r="A142" s="23">
        <v>131</v>
      </c>
      <c r="B142" s="23"/>
      <c r="C142" s="23"/>
      <c r="D142" s="23"/>
      <c r="E142" s="23"/>
    </row>
    <row r="143" spans="1:5">
      <c r="A143" s="23">
        <v>132</v>
      </c>
      <c r="B143" s="23"/>
      <c r="C143" s="23"/>
      <c r="D143" s="23"/>
      <c r="E143" s="23"/>
    </row>
    <row r="144" spans="1:5">
      <c r="A144" s="23">
        <v>133</v>
      </c>
      <c r="B144" s="23"/>
      <c r="C144" s="23"/>
      <c r="D144" s="23"/>
      <c r="E144" s="23"/>
    </row>
    <row r="145" spans="1:5">
      <c r="A145" s="23">
        <v>134</v>
      </c>
      <c r="B145" s="23"/>
      <c r="C145" s="23"/>
      <c r="D145" s="23"/>
      <c r="E145" s="23"/>
    </row>
    <row r="146" spans="1:5">
      <c r="A146" s="23">
        <v>135</v>
      </c>
      <c r="B146" s="23"/>
      <c r="C146" s="23"/>
      <c r="D146" s="23"/>
      <c r="E146" s="23"/>
    </row>
    <row r="147" spans="1:5">
      <c r="A147" s="23">
        <v>136</v>
      </c>
      <c r="B147" s="23"/>
      <c r="C147" s="23"/>
      <c r="D147" s="23"/>
      <c r="E147" s="23"/>
    </row>
    <row r="148" spans="1:5">
      <c r="A148" s="23">
        <v>137</v>
      </c>
      <c r="B148" s="23"/>
      <c r="C148" s="23"/>
      <c r="D148" s="23"/>
      <c r="E148" s="23"/>
    </row>
    <row r="149" spans="1:5">
      <c r="A149" s="23">
        <v>138</v>
      </c>
      <c r="B149" s="23"/>
      <c r="C149" s="23"/>
      <c r="D149" s="23"/>
      <c r="E149" s="23"/>
    </row>
    <row r="150" spans="1:5">
      <c r="A150" s="23">
        <v>139</v>
      </c>
      <c r="B150" s="23"/>
      <c r="C150" s="23"/>
      <c r="D150" s="23"/>
      <c r="E150" s="23"/>
    </row>
    <row r="151" spans="1:5">
      <c r="A151" s="23">
        <v>140</v>
      </c>
      <c r="B151" s="23"/>
      <c r="C151" s="23"/>
      <c r="D151" s="23"/>
      <c r="E151" s="23"/>
    </row>
    <row r="152" spans="1:5">
      <c r="A152" s="23">
        <v>141</v>
      </c>
      <c r="B152" s="23"/>
      <c r="C152" s="23"/>
      <c r="D152" s="23"/>
      <c r="E152" s="23"/>
    </row>
    <row r="153" spans="1:5">
      <c r="A153" s="23">
        <v>142</v>
      </c>
      <c r="B153" s="23"/>
      <c r="C153" s="23"/>
      <c r="D153" s="23"/>
      <c r="E153" s="23"/>
    </row>
    <row r="154" spans="1:5">
      <c r="A154" s="23">
        <v>143</v>
      </c>
      <c r="B154" s="23"/>
      <c r="C154" s="23"/>
      <c r="D154" s="23"/>
      <c r="E154" s="23"/>
    </row>
    <row r="155" spans="1:5">
      <c r="A155" s="23">
        <v>144</v>
      </c>
      <c r="B155" s="23"/>
      <c r="C155" s="23"/>
      <c r="D155" s="23"/>
      <c r="E155" s="23"/>
    </row>
    <row r="156" spans="1:5">
      <c r="A156" s="23">
        <v>145</v>
      </c>
      <c r="B156" s="23"/>
      <c r="C156" s="23"/>
      <c r="D156" s="23"/>
      <c r="E156" s="23"/>
    </row>
    <row r="157" spans="1:5">
      <c r="A157" s="23">
        <v>146</v>
      </c>
      <c r="B157" s="23"/>
      <c r="C157" s="23"/>
      <c r="D157" s="23"/>
      <c r="E157" s="23"/>
    </row>
    <row r="158" spans="1:5">
      <c r="A158" s="23">
        <v>147</v>
      </c>
      <c r="B158" s="23"/>
      <c r="C158" s="23"/>
      <c r="D158" s="23"/>
      <c r="E158" s="23"/>
    </row>
    <row r="159" spans="1:5">
      <c r="A159" s="23">
        <v>148</v>
      </c>
      <c r="B159" s="23"/>
      <c r="C159" s="23"/>
      <c r="D159" s="23"/>
      <c r="E159" s="23"/>
    </row>
    <row r="160" spans="1:5">
      <c r="A160" s="23">
        <v>149</v>
      </c>
      <c r="B160" s="23"/>
      <c r="C160" s="23"/>
      <c r="D160" s="23"/>
      <c r="E160" s="23"/>
    </row>
    <row r="161" spans="1:5">
      <c r="A161" s="23">
        <v>150</v>
      </c>
      <c r="B161" s="23"/>
      <c r="C161" s="23"/>
      <c r="D161" s="23"/>
      <c r="E161" s="23"/>
    </row>
    <row r="162" spans="1:5">
      <c r="A162" s="23">
        <v>151</v>
      </c>
      <c r="B162" s="23"/>
      <c r="C162" s="23"/>
      <c r="D162" s="23"/>
      <c r="E162" s="23"/>
    </row>
    <row r="163" spans="1:5">
      <c r="A163" s="23">
        <v>152</v>
      </c>
      <c r="B163" s="23"/>
      <c r="C163" s="23"/>
      <c r="D163" s="23"/>
      <c r="E163" s="23"/>
    </row>
    <row r="164" spans="1:5">
      <c r="A164" s="23">
        <v>153</v>
      </c>
      <c r="B164" s="23"/>
      <c r="C164" s="23"/>
      <c r="D164" s="23"/>
      <c r="E164" s="23"/>
    </row>
    <row r="165" spans="1:5">
      <c r="A165" s="23">
        <v>154</v>
      </c>
      <c r="B165" s="23"/>
      <c r="C165" s="23"/>
      <c r="D165" s="23"/>
      <c r="E165" s="23"/>
    </row>
    <row r="166" spans="1:5">
      <c r="A166" s="23">
        <v>155</v>
      </c>
      <c r="B166" s="23"/>
      <c r="C166" s="23"/>
      <c r="D166" s="23"/>
      <c r="E166" s="23"/>
    </row>
    <row r="167" spans="1:5">
      <c r="A167" s="23">
        <v>156</v>
      </c>
      <c r="B167" s="23"/>
      <c r="C167" s="23"/>
      <c r="D167" s="23"/>
      <c r="E167" s="23"/>
    </row>
    <row r="168" spans="1:5">
      <c r="A168" s="23">
        <v>157</v>
      </c>
      <c r="B168" s="23"/>
      <c r="C168" s="23"/>
      <c r="D168" s="23"/>
      <c r="E168" s="23"/>
    </row>
    <row r="169" spans="1:5">
      <c r="A169" s="23">
        <v>158</v>
      </c>
      <c r="B169" s="23"/>
      <c r="C169" s="23"/>
      <c r="D169" s="23"/>
      <c r="E169" s="23"/>
    </row>
    <row r="170" spans="1:5">
      <c r="A170" s="23">
        <v>159</v>
      </c>
      <c r="B170" s="23"/>
      <c r="C170" s="23"/>
      <c r="D170" s="23"/>
      <c r="E170" s="23"/>
    </row>
    <row r="171" spans="1:5">
      <c r="A171" s="23">
        <v>160</v>
      </c>
      <c r="B171" s="23"/>
      <c r="C171" s="23"/>
      <c r="D171" s="23"/>
      <c r="E171" s="23"/>
    </row>
    <row r="172" spans="1:5">
      <c r="A172" s="23">
        <v>161</v>
      </c>
      <c r="B172" s="23"/>
      <c r="C172" s="23"/>
      <c r="D172" s="23"/>
      <c r="E172" s="23"/>
    </row>
    <row r="173" spans="1:5">
      <c r="A173" s="23">
        <v>162</v>
      </c>
      <c r="B173" s="23"/>
      <c r="C173" s="23"/>
      <c r="D173" s="23"/>
      <c r="E173" s="23"/>
    </row>
    <row r="174" spans="1:5">
      <c r="A174" s="23">
        <v>163</v>
      </c>
      <c r="B174" s="23"/>
      <c r="C174" s="23"/>
      <c r="D174" s="23"/>
      <c r="E174" s="23"/>
    </row>
    <row r="175" spans="1:5">
      <c r="A175" s="23">
        <v>164</v>
      </c>
      <c r="B175" s="23"/>
      <c r="C175" s="23"/>
      <c r="D175" s="23"/>
      <c r="E175" s="23"/>
    </row>
    <row r="176" spans="1:5">
      <c r="A176" s="23">
        <v>165</v>
      </c>
      <c r="B176" s="23"/>
      <c r="C176" s="23"/>
      <c r="D176" s="23"/>
      <c r="E176" s="23"/>
    </row>
    <row r="177" spans="1:5">
      <c r="A177" s="23">
        <v>166</v>
      </c>
      <c r="B177" s="23"/>
      <c r="C177" s="23"/>
      <c r="D177" s="23"/>
      <c r="E177" s="23"/>
    </row>
    <row r="178" spans="1:5">
      <c r="A178" s="23">
        <v>167</v>
      </c>
      <c r="B178" s="23"/>
      <c r="C178" s="23"/>
      <c r="D178" s="23"/>
      <c r="E178" s="23"/>
    </row>
    <row r="179" spans="1:5">
      <c r="A179" s="23">
        <v>168</v>
      </c>
      <c r="B179" s="23"/>
      <c r="C179" s="23"/>
      <c r="D179" s="23"/>
      <c r="E179" s="23"/>
    </row>
    <row r="180" spans="1:5">
      <c r="A180" s="23">
        <v>169</v>
      </c>
      <c r="B180" s="23"/>
      <c r="C180" s="23"/>
      <c r="D180" s="23"/>
      <c r="E180" s="23"/>
    </row>
    <row r="181" spans="1:5">
      <c r="A181" s="23">
        <v>170</v>
      </c>
      <c r="B181" s="23"/>
      <c r="C181" s="23"/>
      <c r="D181" s="23"/>
      <c r="E181" s="23"/>
    </row>
    <row r="182" spans="1:5">
      <c r="A182" s="23">
        <v>171</v>
      </c>
      <c r="B182" s="23"/>
      <c r="C182" s="23"/>
      <c r="D182" s="23"/>
      <c r="E182" s="23"/>
    </row>
    <row r="183" spans="1:5">
      <c r="A183" s="23">
        <v>172</v>
      </c>
      <c r="B183" s="23"/>
      <c r="C183" s="23"/>
      <c r="D183" s="23"/>
      <c r="E183" s="23"/>
    </row>
    <row r="184" spans="1:5">
      <c r="A184" s="23">
        <v>173</v>
      </c>
      <c r="B184" s="23"/>
      <c r="C184" s="23"/>
      <c r="D184" s="23"/>
      <c r="E184" s="23"/>
    </row>
    <row r="185" spans="1:5">
      <c r="A185" s="23">
        <v>174</v>
      </c>
      <c r="B185" s="23"/>
      <c r="C185" s="23"/>
      <c r="D185" s="23"/>
      <c r="E185" s="23"/>
    </row>
    <row r="186" spans="1:5">
      <c r="A186" s="23">
        <v>175</v>
      </c>
      <c r="B186" s="23"/>
      <c r="C186" s="23"/>
      <c r="D186" s="23"/>
      <c r="E186" s="23"/>
    </row>
    <row r="187" spans="1:5">
      <c r="A187" s="23">
        <v>176</v>
      </c>
      <c r="B187" s="23"/>
      <c r="C187" s="23"/>
      <c r="D187" s="23"/>
      <c r="E187" s="23"/>
    </row>
    <row r="188" spans="1:5">
      <c r="A188" s="23">
        <v>177</v>
      </c>
      <c r="B188" s="23"/>
      <c r="C188" s="23"/>
      <c r="D188" s="23"/>
      <c r="E188" s="23"/>
    </row>
    <row r="189" spans="1:5">
      <c r="A189" s="23">
        <v>178</v>
      </c>
      <c r="B189" s="23"/>
      <c r="C189" s="23"/>
      <c r="D189" s="23"/>
      <c r="E189" s="23"/>
    </row>
    <row r="190" spans="1:5">
      <c r="A190" s="23">
        <v>179</v>
      </c>
      <c r="B190" s="23"/>
      <c r="C190" s="23"/>
      <c r="D190" s="23"/>
      <c r="E190" s="23"/>
    </row>
    <row r="191" spans="1:5">
      <c r="A191" s="23">
        <v>180</v>
      </c>
      <c r="B191" s="23"/>
      <c r="C191" s="23"/>
      <c r="D191" s="23"/>
      <c r="E191" s="23"/>
    </row>
    <row r="192" spans="1:5">
      <c r="A192" s="23">
        <v>181</v>
      </c>
      <c r="B192" s="23"/>
      <c r="C192" s="23"/>
      <c r="D192" s="23"/>
      <c r="E192" s="23"/>
    </row>
    <row r="193" spans="1:5">
      <c r="A193" s="23">
        <v>182</v>
      </c>
      <c r="B193" s="23"/>
      <c r="C193" s="23"/>
      <c r="D193" s="23"/>
      <c r="E193" s="23"/>
    </row>
    <row r="194" spans="1:5">
      <c r="A194" s="23">
        <v>183</v>
      </c>
      <c r="B194" s="23"/>
      <c r="C194" s="23"/>
      <c r="D194" s="23"/>
      <c r="E194" s="23"/>
    </row>
    <row r="195" spans="1:5">
      <c r="A195" s="23">
        <v>184</v>
      </c>
      <c r="B195" s="23"/>
      <c r="C195" s="23"/>
      <c r="D195" s="23"/>
      <c r="E195" s="23"/>
    </row>
    <row r="196" spans="1:5">
      <c r="A196" s="23">
        <v>185</v>
      </c>
      <c r="B196" s="23"/>
      <c r="C196" s="23"/>
      <c r="D196" s="23"/>
      <c r="E196" s="23"/>
    </row>
    <row r="197" spans="1:5">
      <c r="A197" s="23">
        <v>186</v>
      </c>
      <c r="B197" s="23"/>
      <c r="C197" s="23"/>
      <c r="D197" s="23"/>
      <c r="E197" s="23"/>
    </row>
    <row r="198" spans="1:5">
      <c r="A198" s="23">
        <v>187</v>
      </c>
      <c r="B198" s="23"/>
      <c r="C198" s="23"/>
      <c r="D198" s="23"/>
      <c r="E198" s="23"/>
    </row>
    <row r="199" spans="1:5">
      <c r="A199" s="23">
        <v>188</v>
      </c>
      <c r="B199" s="23"/>
      <c r="C199" s="23"/>
      <c r="D199" s="23"/>
      <c r="E199" s="23"/>
    </row>
    <row r="200" spans="1:5">
      <c r="A200" s="23">
        <v>189</v>
      </c>
      <c r="B200" s="23"/>
      <c r="C200" s="23"/>
      <c r="D200" s="23"/>
      <c r="E200" s="23"/>
    </row>
    <row r="201" spans="1:5">
      <c r="A201" s="23">
        <v>190</v>
      </c>
      <c r="B201" s="23"/>
      <c r="C201" s="23"/>
      <c r="D201" s="23"/>
      <c r="E201" s="23"/>
    </row>
    <row r="202" spans="1:5" s="26" customFormat="1" ht="34.5" customHeight="1">
      <c r="A202" s="61" t="s">
        <v>115</v>
      </c>
      <c r="B202" s="61"/>
      <c r="C202" s="27">
        <f>SUMIF(E12:E201,"yes",C12:C201)</f>
        <v>0</v>
      </c>
      <c r="D202" s="27">
        <f>SUMIF(E12:E201,"yes",D12:D201)</f>
        <v>0</v>
      </c>
      <c r="E202" s="27">
        <f>COUNTIF(E12:E201,"yes")</f>
        <v>0</v>
      </c>
    </row>
    <row r="206" spans="1:5">
      <c r="C206" s="28" t="s">
        <v>118</v>
      </c>
    </row>
    <row r="207" spans="1:5">
      <c r="D207" s="22"/>
      <c r="E207" s="22"/>
    </row>
    <row r="208" spans="1:5">
      <c r="D208" s="56" t="s">
        <v>119</v>
      </c>
      <c r="E208" s="56"/>
    </row>
    <row r="211" spans="3:5">
      <c r="C211" s="28" t="s">
        <v>120</v>
      </c>
    </row>
    <row r="212" spans="3:5">
      <c r="D212" s="22"/>
      <c r="E212" s="22"/>
    </row>
    <row r="213" spans="3:5">
      <c r="D213" s="56" t="s">
        <v>119</v>
      </c>
      <c r="E213" s="56"/>
    </row>
  </sheetData>
  <sheetProtection algorithmName="SHA-512" hashValue="K+FLOvTpSxlGxgHKuwcddLGFcubiKELPwTI0ictFdsIzYBjRqjqBiygliBPtrAeeARJiGt3FaxMXr+NZQ8hEWQ==" saltValue="Xn/igS5xY3ciuTMlG+xCZA==" spinCount="100000" sheet="1" objects="1" scenarios="1" selectLockedCells="1" selectUnlockedCells="1"/>
  <mergeCells count="4">
    <mergeCell ref="A202:B202"/>
    <mergeCell ref="D208:E208"/>
    <mergeCell ref="D213:E213"/>
    <mergeCell ref="A1:E1"/>
  </mergeCells>
  <phoneticPr fontId="17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0"/>
  <sheetViews>
    <sheetView tabSelected="1" workbookViewId="0">
      <selection activeCell="A2" sqref="A2"/>
    </sheetView>
  </sheetViews>
  <sheetFormatPr baseColWidth="10" defaultColWidth="9.140625" defaultRowHeight="12.75"/>
  <cols>
    <col min="1" max="1" width="5.7109375" customWidth="1"/>
    <col min="2" max="2" width="40.7109375" customWidth="1"/>
    <col min="3" max="4" width="20.7109375" customWidth="1"/>
  </cols>
  <sheetData>
    <row r="1" spans="1:4" ht="15">
      <c r="A1" s="60" t="s">
        <v>127</v>
      </c>
      <c r="B1" s="60"/>
      <c r="C1" s="60"/>
      <c r="D1" s="60"/>
    </row>
    <row r="4" spans="1:4" ht="15" customHeight="1">
      <c r="A4" t="s">
        <v>114</v>
      </c>
    </row>
    <row r="5" spans="1:4" ht="15" customHeight="1">
      <c r="A5" t="s">
        <v>113</v>
      </c>
    </row>
    <row r="8" spans="1:4" s="21" customFormat="1" ht="39.950000000000003" customHeight="1">
      <c r="A8" s="24" t="s">
        <v>90</v>
      </c>
      <c r="B8" s="24" t="s">
        <v>122</v>
      </c>
      <c r="C8" s="25" t="s">
        <v>123</v>
      </c>
      <c r="D8" s="25" t="s">
        <v>111</v>
      </c>
    </row>
    <row r="9" spans="1:4">
      <c r="A9" s="23">
        <v>1</v>
      </c>
      <c r="B9" s="23"/>
      <c r="C9" s="23"/>
      <c r="D9" s="23"/>
    </row>
    <row r="10" spans="1:4">
      <c r="A10" s="23">
        <v>2</v>
      </c>
      <c r="B10" s="23"/>
      <c r="C10" s="23"/>
      <c r="D10" s="23"/>
    </row>
    <row r="11" spans="1:4">
      <c r="A11" s="23">
        <v>3</v>
      </c>
      <c r="B11" s="23"/>
      <c r="C11" s="23"/>
      <c r="D11" s="23"/>
    </row>
    <row r="12" spans="1:4">
      <c r="A12" s="23">
        <v>4</v>
      </c>
      <c r="B12" s="23"/>
      <c r="C12" s="23"/>
      <c r="D12" s="23"/>
    </row>
    <row r="13" spans="1:4">
      <c r="A13" s="23">
        <v>5</v>
      </c>
      <c r="B13" s="23"/>
      <c r="C13" s="23"/>
      <c r="D13" s="23"/>
    </row>
    <row r="14" spans="1:4">
      <c r="A14" s="23">
        <v>6</v>
      </c>
      <c r="B14" s="23"/>
      <c r="C14" s="23"/>
      <c r="D14" s="23"/>
    </row>
    <row r="15" spans="1:4">
      <c r="A15" s="23">
        <v>7</v>
      </c>
      <c r="B15" s="23"/>
      <c r="C15" s="23"/>
      <c r="D15" s="23"/>
    </row>
    <row r="16" spans="1:4">
      <c r="A16" s="23">
        <v>8</v>
      </c>
      <c r="B16" s="23"/>
      <c r="C16" s="23"/>
      <c r="D16" s="23"/>
    </row>
    <row r="17" spans="1:4">
      <c r="A17" s="23">
        <v>9</v>
      </c>
      <c r="B17" s="23"/>
      <c r="C17" s="23"/>
      <c r="D17" s="23"/>
    </row>
    <row r="18" spans="1:4">
      <c r="A18" s="23">
        <v>10</v>
      </c>
      <c r="B18" s="23"/>
      <c r="C18" s="23"/>
      <c r="D18" s="23"/>
    </row>
    <row r="19" spans="1:4">
      <c r="A19" s="23">
        <v>11</v>
      </c>
      <c r="B19" s="23"/>
      <c r="C19" s="23"/>
      <c r="D19" s="23"/>
    </row>
    <row r="20" spans="1:4">
      <c r="A20" s="23">
        <v>12</v>
      </c>
      <c r="B20" s="23"/>
      <c r="C20" s="23"/>
      <c r="D20" s="23"/>
    </row>
    <row r="21" spans="1:4">
      <c r="A21" s="23">
        <v>13</v>
      </c>
      <c r="B21" s="23"/>
      <c r="C21" s="23"/>
      <c r="D21" s="23"/>
    </row>
    <row r="22" spans="1:4">
      <c r="A22" s="23">
        <v>14</v>
      </c>
      <c r="B22" s="23"/>
      <c r="C22" s="23"/>
      <c r="D22" s="23"/>
    </row>
    <row r="23" spans="1:4">
      <c r="A23" s="23">
        <v>15</v>
      </c>
      <c r="B23" s="23"/>
      <c r="C23" s="23"/>
      <c r="D23" s="23"/>
    </row>
    <row r="24" spans="1:4">
      <c r="A24" s="23">
        <v>16</v>
      </c>
      <c r="B24" s="23"/>
      <c r="C24" s="23"/>
      <c r="D24" s="23"/>
    </row>
    <row r="25" spans="1:4">
      <c r="A25" s="23">
        <v>17</v>
      </c>
      <c r="B25" s="23"/>
      <c r="C25" s="23"/>
      <c r="D25" s="23"/>
    </row>
    <row r="26" spans="1:4">
      <c r="A26" s="23">
        <v>18</v>
      </c>
      <c r="B26" s="23"/>
      <c r="C26" s="23"/>
      <c r="D26" s="23"/>
    </row>
    <row r="27" spans="1:4">
      <c r="A27" s="23">
        <v>19</v>
      </c>
      <c r="B27" s="23"/>
      <c r="C27" s="23"/>
      <c r="D27" s="23"/>
    </row>
    <row r="28" spans="1:4">
      <c r="A28" s="23">
        <v>20</v>
      </c>
      <c r="B28" s="23"/>
      <c r="C28" s="23"/>
      <c r="D28" s="23"/>
    </row>
    <row r="29" spans="1:4">
      <c r="A29" s="23">
        <v>21</v>
      </c>
      <c r="B29" s="23"/>
      <c r="C29" s="23"/>
      <c r="D29" s="23"/>
    </row>
    <row r="30" spans="1:4">
      <c r="A30" s="23">
        <v>22</v>
      </c>
      <c r="B30" s="23"/>
      <c r="C30" s="23"/>
      <c r="D30" s="23"/>
    </row>
    <row r="31" spans="1:4">
      <c r="A31" s="23">
        <v>23</v>
      </c>
      <c r="B31" s="23"/>
      <c r="C31" s="23"/>
      <c r="D31" s="23"/>
    </row>
    <row r="32" spans="1:4">
      <c r="A32" s="23">
        <v>24</v>
      </c>
      <c r="B32" s="23"/>
      <c r="C32" s="23"/>
      <c r="D32" s="23"/>
    </row>
    <row r="33" spans="1:4">
      <c r="A33" s="23">
        <v>25</v>
      </c>
      <c r="B33" s="23"/>
      <c r="C33" s="23"/>
      <c r="D33" s="23"/>
    </row>
    <row r="34" spans="1:4">
      <c r="A34" s="23">
        <v>26</v>
      </c>
      <c r="B34" s="23"/>
      <c r="C34" s="23"/>
      <c r="D34" s="23"/>
    </row>
    <row r="35" spans="1:4">
      <c r="A35" s="23">
        <v>27</v>
      </c>
      <c r="B35" s="23"/>
      <c r="C35" s="23"/>
      <c r="D35" s="23"/>
    </row>
    <row r="36" spans="1:4">
      <c r="A36" s="23">
        <v>28</v>
      </c>
      <c r="B36" s="23"/>
      <c r="C36" s="23"/>
      <c r="D36" s="23"/>
    </row>
    <row r="37" spans="1:4">
      <c r="A37" s="23">
        <v>29</v>
      </c>
      <c r="B37" s="23"/>
      <c r="C37" s="23"/>
      <c r="D37" s="23"/>
    </row>
    <row r="38" spans="1:4">
      <c r="A38" s="23">
        <v>30</v>
      </c>
      <c r="B38" s="23"/>
      <c r="C38" s="23"/>
      <c r="D38" s="23"/>
    </row>
    <row r="39" spans="1:4">
      <c r="A39" s="23">
        <v>31</v>
      </c>
      <c r="B39" s="23"/>
      <c r="C39" s="23"/>
      <c r="D39" s="23"/>
    </row>
    <row r="40" spans="1:4">
      <c r="A40" s="23">
        <v>32</v>
      </c>
      <c r="B40" s="23"/>
      <c r="C40" s="23"/>
      <c r="D40" s="23"/>
    </row>
    <row r="41" spans="1:4">
      <c r="A41" s="23">
        <v>33</v>
      </c>
      <c r="B41" s="23"/>
      <c r="C41" s="23"/>
      <c r="D41" s="23"/>
    </row>
    <row r="42" spans="1:4">
      <c r="A42" s="23">
        <v>34</v>
      </c>
      <c r="B42" s="23"/>
      <c r="C42" s="23"/>
      <c r="D42" s="23"/>
    </row>
    <row r="43" spans="1:4">
      <c r="A43" s="23">
        <v>35</v>
      </c>
      <c r="B43" s="23"/>
      <c r="C43" s="23"/>
      <c r="D43" s="23"/>
    </row>
    <row r="44" spans="1:4">
      <c r="A44" s="23">
        <v>36</v>
      </c>
      <c r="B44" s="23"/>
      <c r="C44" s="23"/>
      <c r="D44" s="23"/>
    </row>
    <row r="45" spans="1:4">
      <c r="A45" s="23">
        <v>37</v>
      </c>
      <c r="B45" s="23"/>
      <c r="C45" s="23"/>
      <c r="D45" s="23"/>
    </row>
    <row r="46" spans="1:4">
      <c r="A46" s="23">
        <v>38</v>
      </c>
      <c r="B46" s="23"/>
      <c r="C46" s="23"/>
      <c r="D46" s="23"/>
    </row>
    <row r="47" spans="1:4">
      <c r="A47" s="23">
        <v>39</v>
      </c>
      <c r="B47" s="23"/>
      <c r="C47" s="23"/>
      <c r="D47" s="23"/>
    </row>
    <row r="48" spans="1:4">
      <c r="A48" s="23">
        <v>40</v>
      </c>
      <c r="B48" s="23"/>
      <c r="C48" s="23"/>
      <c r="D48" s="23"/>
    </row>
    <row r="49" spans="1:4">
      <c r="A49" s="23">
        <v>41</v>
      </c>
      <c r="B49" s="23"/>
      <c r="C49" s="23"/>
      <c r="D49" s="23"/>
    </row>
    <row r="50" spans="1:4">
      <c r="A50" s="23">
        <v>42</v>
      </c>
      <c r="B50" s="23"/>
      <c r="C50" s="23"/>
      <c r="D50" s="23"/>
    </row>
    <row r="51" spans="1:4">
      <c r="A51" s="23">
        <v>43</v>
      </c>
      <c r="B51" s="23"/>
      <c r="C51" s="23"/>
      <c r="D51" s="23"/>
    </row>
    <row r="52" spans="1:4">
      <c r="A52" s="23">
        <v>44</v>
      </c>
      <c r="B52" s="23"/>
      <c r="C52" s="23"/>
      <c r="D52" s="23"/>
    </row>
    <row r="53" spans="1:4">
      <c r="A53" s="23">
        <v>45</v>
      </c>
      <c r="B53" s="23"/>
      <c r="C53" s="23"/>
      <c r="D53" s="23"/>
    </row>
    <row r="54" spans="1:4">
      <c r="A54" s="23">
        <v>46</v>
      </c>
      <c r="B54" s="23"/>
      <c r="C54" s="23"/>
      <c r="D54" s="23"/>
    </row>
    <row r="55" spans="1:4">
      <c r="A55" s="23">
        <v>47</v>
      </c>
      <c r="B55" s="23"/>
      <c r="C55" s="23"/>
      <c r="D55" s="23"/>
    </row>
    <row r="56" spans="1:4">
      <c r="A56" s="23">
        <v>48</v>
      </c>
      <c r="B56" s="23"/>
      <c r="C56" s="23"/>
      <c r="D56" s="23"/>
    </row>
    <row r="57" spans="1:4">
      <c r="A57" s="23">
        <v>49</v>
      </c>
      <c r="B57" s="23"/>
      <c r="C57" s="23"/>
      <c r="D57" s="23"/>
    </row>
    <row r="58" spans="1:4">
      <c r="A58" s="23">
        <v>50</v>
      </c>
      <c r="B58" s="23"/>
      <c r="C58" s="23"/>
      <c r="D58" s="23"/>
    </row>
    <row r="59" spans="1:4">
      <c r="A59" s="23">
        <v>51</v>
      </c>
      <c r="B59" s="23"/>
      <c r="C59" s="23"/>
      <c r="D59" s="23"/>
    </row>
    <row r="60" spans="1:4">
      <c r="A60" s="23">
        <v>52</v>
      </c>
      <c r="B60" s="23"/>
      <c r="C60" s="23"/>
      <c r="D60" s="23"/>
    </row>
    <row r="61" spans="1:4">
      <c r="A61" s="23">
        <v>53</v>
      </c>
      <c r="B61" s="23"/>
      <c r="C61" s="23"/>
      <c r="D61" s="23"/>
    </row>
    <row r="62" spans="1:4">
      <c r="A62" s="23">
        <v>54</v>
      </c>
      <c r="B62" s="23"/>
      <c r="C62" s="23"/>
      <c r="D62" s="23"/>
    </row>
    <row r="63" spans="1:4">
      <c r="A63" s="23">
        <v>55</v>
      </c>
      <c r="B63" s="23"/>
      <c r="C63" s="23"/>
      <c r="D63" s="23"/>
    </row>
    <row r="64" spans="1:4">
      <c r="A64" s="23">
        <v>56</v>
      </c>
      <c r="B64" s="23"/>
      <c r="C64" s="23"/>
      <c r="D64" s="23"/>
    </row>
    <row r="65" spans="1:4">
      <c r="A65" s="23">
        <v>57</v>
      </c>
      <c r="B65" s="23"/>
      <c r="C65" s="23"/>
      <c r="D65" s="23"/>
    </row>
    <row r="66" spans="1:4">
      <c r="A66" s="23">
        <v>58</v>
      </c>
      <c r="B66" s="23"/>
      <c r="C66" s="23"/>
      <c r="D66" s="23"/>
    </row>
    <row r="67" spans="1:4">
      <c r="A67" s="23">
        <v>59</v>
      </c>
      <c r="B67" s="23"/>
      <c r="C67" s="23"/>
      <c r="D67" s="23"/>
    </row>
    <row r="68" spans="1:4">
      <c r="A68" s="23">
        <v>60</v>
      </c>
      <c r="B68" s="23"/>
      <c r="C68" s="23"/>
      <c r="D68" s="23"/>
    </row>
    <row r="69" spans="1:4">
      <c r="A69" s="23">
        <v>61</v>
      </c>
      <c r="B69" s="23"/>
      <c r="C69" s="23"/>
      <c r="D69" s="23"/>
    </row>
    <row r="70" spans="1:4">
      <c r="A70" s="23">
        <v>62</v>
      </c>
      <c r="B70" s="23"/>
      <c r="C70" s="23"/>
      <c r="D70" s="23"/>
    </row>
    <row r="71" spans="1:4">
      <c r="A71" s="23">
        <v>63</v>
      </c>
      <c r="B71" s="23"/>
      <c r="C71" s="23"/>
      <c r="D71" s="23"/>
    </row>
    <row r="72" spans="1:4">
      <c r="A72" s="23">
        <v>64</v>
      </c>
      <c r="B72" s="23"/>
      <c r="C72" s="23"/>
      <c r="D72" s="23"/>
    </row>
    <row r="73" spans="1:4">
      <c r="A73" s="23">
        <v>65</v>
      </c>
      <c r="B73" s="23"/>
      <c r="C73" s="23"/>
      <c r="D73" s="23"/>
    </row>
    <row r="74" spans="1:4">
      <c r="A74" s="23">
        <v>66</v>
      </c>
      <c r="B74" s="23"/>
      <c r="C74" s="23"/>
      <c r="D74" s="23"/>
    </row>
    <row r="75" spans="1:4">
      <c r="A75" s="23">
        <v>67</v>
      </c>
      <c r="B75" s="23"/>
      <c r="C75" s="23"/>
      <c r="D75" s="23"/>
    </row>
    <row r="76" spans="1:4">
      <c r="A76" s="23">
        <v>68</v>
      </c>
      <c r="B76" s="23"/>
      <c r="C76" s="23"/>
      <c r="D76" s="23"/>
    </row>
    <row r="77" spans="1:4">
      <c r="A77" s="23">
        <v>69</v>
      </c>
      <c r="B77" s="23"/>
      <c r="C77" s="23"/>
      <c r="D77" s="23"/>
    </row>
    <row r="78" spans="1:4">
      <c r="A78" s="23">
        <v>70</v>
      </c>
      <c r="B78" s="23"/>
      <c r="C78" s="23"/>
      <c r="D78" s="23"/>
    </row>
    <row r="79" spans="1:4">
      <c r="A79" s="23">
        <v>71</v>
      </c>
      <c r="B79" s="23"/>
      <c r="C79" s="23"/>
      <c r="D79" s="23"/>
    </row>
    <row r="80" spans="1:4">
      <c r="A80" s="23">
        <v>72</v>
      </c>
      <c r="B80" s="23"/>
      <c r="C80" s="23"/>
      <c r="D80" s="23"/>
    </row>
    <row r="81" spans="1:4">
      <c r="A81" s="23">
        <v>73</v>
      </c>
      <c r="B81" s="23"/>
      <c r="C81" s="23"/>
      <c r="D81" s="23"/>
    </row>
    <row r="82" spans="1:4">
      <c r="A82" s="23">
        <v>74</v>
      </c>
      <c r="B82" s="23"/>
      <c r="C82" s="23"/>
      <c r="D82" s="23"/>
    </row>
    <row r="83" spans="1:4">
      <c r="A83" s="23">
        <v>75</v>
      </c>
      <c r="B83" s="23"/>
      <c r="C83" s="23"/>
      <c r="D83" s="23"/>
    </row>
    <row r="84" spans="1:4">
      <c r="A84" s="23">
        <v>76</v>
      </c>
      <c r="B84" s="23"/>
      <c r="C84" s="23"/>
      <c r="D84" s="23"/>
    </row>
    <row r="85" spans="1:4">
      <c r="A85" s="23">
        <v>77</v>
      </c>
      <c r="B85" s="23"/>
      <c r="C85" s="23"/>
      <c r="D85" s="23"/>
    </row>
    <row r="86" spans="1:4">
      <c r="A86" s="23">
        <v>78</v>
      </c>
      <c r="B86" s="23"/>
      <c r="C86" s="23"/>
      <c r="D86" s="23"/>
    </row>
    <row r="87" spans="1:4">
      <c r="A87" s="23">
        <v>79</v>
      </c>
      <c r="B87" s="23"/>
      <c r="C87" s="23"/>
      <c r="D87" s="23"/>
    </row>
    <row r="88" spans="1:4">
      <c r="A88" s="23">
        <v>80</v>
      </c>
      <c r="B88" s="23"/>
      <c r="C88" s="23"/>
      <c r="D88" s="23"/>
    </row>
    <row r="89" spans="1:4">
      <c r="A89" s="23">
        <v>81</v>
      </c>
      <c r="B89" s="23"/>
      <c r="C89" s="23"/>
      <c r="D89" s="23"/>
    </row>
    <row r="90" spans="1:4">
      <c r="A90" s="23">
        <v>82</v>
      </c>
      <c r="B90" s="23"/>
      <c r="C90" s="23"/>
      <c r="D90" s="23"/>
    </row>
    <row r="91" spans="1:4">
      <c r="A91" s="23">
        <v>83</v>
      </c>
      <c r="B91" s="23"/>
      <c r="C91" s="23"/>
      <c r="D91" s="23"/>
    </row>
    <row r="92" spans="1:4">
      <c r="A92" s="23">
        <v>84</v>
      </c>
      <c r="B92" s="23"/>
      <c r="C92" s="23"/>
      <c r="D92" s="23"/>
    </row>
    <row r="93" spans="1:4">
      <c r="A93" s="23">
        <v>85</v>
      </c>
      <c r="B93" s="23"/>
      <c r="C93" s="23"/>
      <c r="D93" s="23"/>
    </row>
    <row r="94" spans="1:4">
      <c r="A94" s="23">
        <v>86</v>
      </c>
      <c r="B94" s="23"/>
      <c r="C94" s="23"/>
      <c r="D94" s="23"/>
    </row>
    <row r="95" spans="1:4">
      <c r="A95" s="23">
        <v>87</v>
      </c>
      <c r="B95" s="23"/>
      <c r="C95" s="23"/>
      <c r="D95" s="23"/>
    </row>
    <row r="96" spans="1:4">
      <c r="A96" s="23">
        <v>88</v>
      </c>
      <c r="B96" s="23"/>
      <c r="C96" s="23"/>
      <c r="D96" s="23"/>
    </row>
    <row r="97" spans="1:4">
      <c r="A97" s="23">
        <v>89</v>
      </c>
      <c r="B97" s="23"/>
      <c r="C97" s="23"/>
      <c r="D97" s="23"/>
    </row>
    <row r="98" spans="1:4">
      <c r="A98" s="23">
        <v>90</v>
      </c>
      <c r="B98" s="23"/>
      <c r="C98" s="23"/>
      <c r="D98" s="23"/>
    </row>
    <row r="99" spans="1:4">
      <c r="A99" s="23">
        <v>91</v>
      </c>
      <c r="B99" s="23"/>
      <c r="C99" s="23"/>
      <c r="D99" s="23"/>
    </row>
    <row r="100" spans="1:4">
      <c r="A100" s="23">
        <v>92</v>
      </c>
      <c r="B100" s="23"/>
      <c r="C100" s="23"/>
      <c r="D100" s="23"/>
    </row>
    <row r="101" spans="1:4">
      <c r="A101" s="23">
        <v>93</v>
      </c>
      <c r="B101" s="23"/>
      <c r="C101" s="23"/>
      <c r="D101" s="23"/>
    </row>
    <row r="102" spans="1:4">
      <c r="A102" s="23">
        <v>94</v>
      </c>
      <c r="B102" s="23"/>
      <c r="C102" s="23"/>
      <c r="D102" s="23"/>
    </row>
    <row r="103" spans="1:4">
      <c r="A103" s="23">
        <v>95</v>
      </c>
      <c r="B103" s="23"/>
      <c r="C103" s="23"/>
      <c r="D103" s="23"/>
    </row>
    <row r="104" spans="1:4">
      <c r="A104" s="23">
        <v>96</v>
      </c>
      <c r="B104" s="23"/>
      <c r="C104" s="23"/>
      <c r="D104" s="23"/>
    </row>
    <row r="105" spans="1:4">
      <c r="A105" s="23">
        <v>97</v>
      </c>
      <c r="B105" s="23"/>
      <c r="C105" s="23"/>
      <c r="D105" s="23"/>
    </row>
    <row r="106" spans="1:4">
      <c r="A106" s="23">
        <v>98</v>
      </c>
      <c r="B106" s="23"/>
      <c r="C106" s="23"/>
      <c r="D106" s="23"/>
    </row>
    <row r="107" spans="1:4">
      <c r="A107" s="23">
        <v>99</v>
      </c>
      <c r="B107" s="23"/>
      <c r="C107" s="23"/>
      <c r="D107" s="23"/>
    </row>
    <row r="108" spans="1:4">
      <c r="A108" s="23">
        <v>100</v>
      </c>
      <c r="B108" s="23"/>
      <c r="C108" s="23"/>
      <c r="D108" s="23"/>
    </row>
    <row r="109" spans="1:4">
      <c r="A109" s="23">
        <v>101</v>
      </c>
      <c r="B109" s="23"/>
      <c r="C109" s="23"/>
      <c r="D109" s="23"/>
    </row>
    <row r="110" spans="1:4">
      <c r="A110" s="23">
        <v>102</v>
      </c>
      <c r="B110" s="23"/>
      <c r="C110" s="23"/>
      <c r="D110" s="23"/>
    </row>
    <row r="111" spans="1:4">
      <c r="A111" s="23">
        <v>103</v>
      </c>
      <c r="B111" s="23"/>
      <c r="C111" s="23"/>
      <c r="D111" s="23"/>
    </row>
    <row r="112" spans="1:4">
      <c r="A112" s="23">
        <v>104</v>
      </c>
      <c r="B112" s="23"/>
      <c r="C112" s="23"/>
      <c r="D112" s="23"/>
    </row>
    <row r="113" spans="1:4">
      <c r="A113" s="23">
        <v>105</v>
      </c>
      <c r="B113" s="23"/>
      <c r="C113" s="23"/>
      <c r="D113" s="23"/>
    </row>
    <row r="114" spans="1:4">
      <c r="A114" s="23">
        <v>106</v>
      </c>
      <c r="B114" s="23"/>
      <c r="C114" s="23"/>
      <c r="D114" s="23"/>
    </row>
    <row r="115" spans="1:4">
      <c r="A115" s="23">
        <v>107</v>
      </c>
      <c r="B115" s="23"/>
      <c r="C115" s="23"/>
      <c r="D115" s="23"/>
    </row>
    <row r="116" spans="1:4">
      <c r="A116" s="23">
        <v>108</v>
      </c>
      <c r="B116" s="23"/>
      <c r="C116" s="23"/>
      <c r="D116" s="23"/>
    </row>
    <row r="117" spans="1:4">
      <c r="A117" s="23">
        <v>109</v>
      </c>
      <c r="B117" s="23"/>
      <c r="C117" s="23"/>
      <c r="D117" s="23"/>
    </row>
    <row r="118" spans="1:4">
      <c r="A118" s="23">
        <v>110</v>
      </c>
      <c r="B118" s="23"/>
      <c r="C118" s="23"/>
      <c r="D118" s="23"/>
    </row>
    <row r="119" spans="1:4">
      <c r="A119" s="23">
        <v>111</v>
      </c>
      <c r="B119" s="23"/>
      <c r="C119" s="23"/>
      <c r="D119" s="23"/>
    </row>
    <row r="120" spans="1:4">
      <c r="A120" s="23">
        <v>112</v>
      </c>
      <c r="B120" s="23"/>
      <c r="C120" s="23"/>
      <c r="D120" s="23"/>
    </row>
    <row r="121" spans="1:4">
      <c r="A121" s="23">
        <v>113</v>
      </c>
      <c r="B121" s="23"/>
      <c r="C121" s="23"/>
      <c r="D121" s="23"/>
    </row>
    <row r="122" spans="1:4">
      <c r="A122" s="23">
        <v>114</v>
      </c>
      <c r="B122" s="23"/>
      <c r="C122" s="23"/>
      <c r="D122" s="23"/>
    </row>
    <row r="123" spans="1:4">
      <c r="A123" s="23">
        <v>115</v>
      </c>
      <c r="B123" s="23"/>
      <c r="C123" s="23"/>
      <c r="D123" s="23"/>
    </row>
    <row r="124" spans="1:4">
      <c r="A124" s="23">
        <v>116</v>
      </c>
      <c r="B124" s="23"/>
      <c r="C124" s="23"/>
      <c r="D124" s="23"/>
    </row>
    <row r="125" spans="1:4">
      <c r="A125" s="23">
        <v>117</v>
      </c>
      <c r="B125" s="23"/>
      <c r="C125" s="23"/>
      <c r="D125" s="23"/>
    </row>
    <row r="126" spans="1:4">
      <c r="A126" s="23">
        <v>118</v>
      </c>
      <c r="B126" s="23"/>
      <c r="C126" s="23"/>
      <c r="D126" s="23"/>
    </row>
    <row r="127" spans="1:4">
      <c r="A127" s="23">
        <v>119</v>
      </c>
      <c r="B127" s="23"/>
      <c r="C127" s="23"/>
      <c r="D127" s="23"/>
    </row>
    <row r="128" spans="1:4">
      <c r="A128" s="23">
        <v>120</v>
      </c>
      <c r="B128" s="23"/>
      <c r="C128" s="23"/>
      <c r="D128" s="23"/>
    </row>
    <row r="129" spans="1:4">
      <c r="A129" s="23">
        <v>121</v>
      </c>
      <c r="B129" s="23"/>
      <c r="C129" s="23"/>
      <c r="D129" s="23"/>
    </row>
    <row r="130" spans="1:4">
      <c r="A130" s="23">
        <v>122</v>
      </c>
      <c r="B130" s="23"/>
      <c r="C130" s="23"/>
      <c r="D130" s="23"/>
    </row>
    <row r="131" spans="1:4">
      <c r="A131" s="23">
        <v>123</v>
      </c>
      <c r="B131" s="23"/>
      <c r="C131" s="23"/>
      <c r="D131" s="23"/>
    </row>
    <row r="132" spans="1:4">
      <c r="A132" s="23">
        <v>124</v>
      </c>
      <c r="B132" s="23"/>
      <c r="C132" s="23"/>
      <c r="D132" s="23"/>
    </row>
    <row r="133" spans="1:4">
      <c r="A133" s="23">
        <v>125</v>
      </c>
      <c r="B133" s="23"/>
      <c r="C133" s="23"/>
      <c r="D133" s="23"/>
    </row>
    <row r="134" spans="1:4">
      <c r="A134" s="23">
        <v>126</v>
      </c>
      <c r="B134" s="23"/>
      <c r="C134" s="23"/>
      <c r="D134" s="23"/>
    </row>
    <row r="135" spans="1:4">
      <c r="A135" s="23">
        <v>127</v>
      </c>
      <c r="B135" s="23"/>
      <c r="C135" s="23"/>
      <c r="D135" s="23"/>
    </row>
    <row r="136" spans="1:4">
      <c r="A136" s="23">
        <v>128</v>
      </c>
      <c r="B136" s="23"/>
      <c r="C136" s="23"/>
      <c r="D136" s="23"/>
    </row>
    <row r="137" spans="1:4">
      <c r="A137" s="23">
        <v>129</v>
      </c>
      <c r="B137" s="23"/>
      <c r="C137" s="23"/>
      <c r="D137" s="23"/>
    </row>
    <row r="138" spans="1:4">
      <c r="A138" s="23">
        <v>130</v>
      </c>
      <c r="B138" s="23"/>
      <c r="C138" s="23"/>
      <c r="D138" s="23"/>
    </row>
    <row r="139" spans="1:4">
      <c r="A139" s="23">
        <v>131</v>
      </c>
      <c r="B139" s="23"/>
      <c r="C139" s="23"/>
      <c r="D139" s="23"/>
    </row>
    <row r="140" spans="1:4">
      <c r="A140" s="23">
        <v>132</v>
      </c>
      <c r="B140" s="23"/>
      <c r="C140" s="23"/>
      <c r="D140" s="23"/>
    </row>
    <row r="141" spans="1:4">
      <c r="A141" s="23">
        <v>133</v>
      </c>
      <c r="B141" s="23"/>
      <c r="C141" s="23"/>
      <c r="D141" s="23"/>
    </row>
    <row r="142" spans="1:4">
      <c r="A142" s="23">
        <v>134</v>
      </c>
      <c r="B142" s="23"/>
      <c r="C142" s="23"/>
      <c r="D142" s="23"/>
    </row>
    <row r="143" spans="1:4">
      <c r="A143" s="23">
        <v>135</v>
      </c>
      <c r="B143" s="23"/>
      <c r="C143" s="23"/>
      <c r="D143" s="23"/>
    </row>
    <row r="144" spans="1:4">
      <c r="A144" s="23">
        <v>136</v>
      </c>
      <c r="B144" s="23"/>
      <c r="C144" s="23"/>
      <c r="D144" s="23"/>
    </row>
    <row r="145" spans="1:4">
      <c r="A145" s="23">
        <v>137</v>
      </c>
      <c r="B145" s="23"/>
      <c r="C145" s="23"/>
      <c r="D145" s="23"/>
    </row>
    <row r="146" spans="1:4">
      <c r="A146" s="23">
        <v>138</v>
      </c>
      <c r="B146" s="23"/>
      <c r="C146" s="23"/>
      <c r="D146" s="23"/>
    </row>
    <row r="147" spans="1:4">
      <c r="A147" s="23">
        <v>139</v>
      </c>
      <c r="B147" s="23"/>
      <c r="C147" s="23"/>
      <c r="D147" s="23"/>
    </row>
    <row r="148" spans="1:4">
      <c r="A148" s="23">
        <v>140</v>
      </c>
      <c r="B148" s="23"/>
      <c r="C148" s="23"/>
      <c r="D148" s="23"/>
    </row>
    <row r="149" spans="1:4">
      <c r="A149" s="23">
        <v>141</v>
      </c>
      <c r="B149" s="23"/>
      <c r="C149" s="23"/>
      <c r="D149" s="23"/>
    </row>
    <row r="150" spans="1:4">
      <c r="A150" s="23">
        <v>142</v>
      </c>
      <c r="B150" s="23"/>
      <c r="C150" s="23"/>
      <c r="D150" s="23"/>
    </row>
    <row r="151" spans="1:4">
      <c r="A151" s="23">
        <v>143</v>
      </c>
      <c r="B151" s="23"/>
      <c r="C151" s="23"/>
      <c r="D151" s="23"/>
    </row>
    <row r="152" spans="1:4">
      <c r="A152" s="23">
        <v>144</v>
      </c>
      <c r="B152" s="23"/>
      <c r="C152" s="23"/>
      <c r="D152" s="23"/>
    </row>
    <row r="153" spans="1:4">
      <c r="A153" s="23">
        <v>145</v>
      </c>
      <c r="B153" s="23"/>
      <c r="C153" s="23"/>
      <c r="D153" s="23"/>
    </row>
    <row r="154" spans="1:4">
      <c r="A154" s="23">
        <v>146</v>
      </c>
      <c r="B154" s="23"/>
      <c r="C154" s="23"/>
      <c r="D154" s="23"/>
    </row>
    <row r="155" spans="1:4">
      <c r="A155" s="23">
        <v>147</v>
      </c>
      <c r="B155" s="23"/>
      <c r="C155" s="23"/>
      <c r="D155" s="23"/>
    </row>
    <row r="156" spans="1:4">
      <c r="A156" s="23">
        <v>148</v>
      </c>
      <c r="B156" s="23"/>
      <c r="C156" s="23"/>
      <c r="D156" s="23"/>
    </row>
    <row r="157" spans="1:4">
      <c r="A157" s="23">
        <v>149</v>
      </c>
      <c r="B157" s="23"/>
      <c r="C157" s="23"/>
      <c r="D157" s="23"/>
    </row>
    <row r="158" spans="1:4">
      <c r="A158" s="23">
        <v>150</v>
      </c>
      <c r="B158" s="23"/>
      <c r="C158" s="23"/>
      <c r="D158" s="23"/>
    </row>
    <row r="159" spans="1:4">
      <c r="A159" s="23">
        <v>151</v>
      </c>
      <c r="B159" s="23"/>
      <c r="C159" s="23"/>
      <c r="D159" s="23"/>
    </row>
    <row r="160" spans="1:4">
      <c r="A160" s="23">
        <v>152</v>
      </c>
      <c r="B160" s="23"/>
      <c r="C160" s="23"/>
      <c r="D160" s="23"/>
    </row>
    <row r="161" spans="1:4">
      <c r="A161" s="23">
        <v>153</v>
      </c>
      <c r="B161" s="23"/>
      <c r="C161" s="23"/>
      <c r="D161" s="23"/>
    </row>
    <row r="162" spans="1:4">
      <c r="A162" s="23">
        <v>154</v>
      </c>
      <c r="B162" s="23"/>
      <c r="C162" s="23"/>
      <c r="D162" s="23"/>
    </row>
    <row r="163" spans="1:4">
      <c r="A163" s="23">
        <v>155</v>
      </c>
      <c r="B163" s="23"/>
      <c r="C163" s="23"/>
      <c r="D163" s="23"/>
    </row>
    <row r="164" spans="1:4">
      <c r="A164" s="23">
        <v>156</v>
      </c>
      <c r="B164" s="23"/>
      <c r="C164" s="23"/>
      <c r="D164" s="23"/>
    </row>
    <row r="165" spans="1:4">
      <c r="A165" s="23">
        <v>157</v>
      </c>
      <c r="B165" s="23"/>
      <c r="C165" s="23"/>
      <c r="D165" s="23"/>
    </row>
    <row r="166" spans="1:4">
      <c r="A166" s="23">
        <v>158</v>
      </c>
      <c r="B166" s="23"/>
      <c r="C166" s="23"/>
      <c r="D166" s="23"/>
    </row>
    <row r="167" spans="1:4">
      <c r="A167" s="23">
        <v>159</v>
      </c>
      <c r="B167" s="23"/>
      <c r="C167" s="23"/>
      <c r="D167" s="23"/>
    </row>
    <row r="168" spans="1:4">
      <c r="A168" s="23">
        <v>160</v>
      </c>
      <c r="B168" s="23"/>
      <c r="C168" s="23"/>
      <c r="D168" s="23"/>
    </row>
    <row r="169" spans="1:4">
      <c r="A169" s="23">
        <v>161</v>
      </c>
      <c r="B169" s="23"/>
      <c r="C169" s="23"/>
      <c r="D169" s="23"/>
    </row>
    <row r="170" spans="1:4">
      <c r="A170" s="23">
        <v>162</v>
      </c>
      <c r="B170" s="23"/>
      <c r="C170" s="23"/>
      <c r="D170" s="23"/>
    </row>
    <row r="171" spans="1:4">
      <c r="A171" s="23">
        <v>163</v>
      </c>
      <c r="B171" s="23"/>
      <c r="C171" s="23"/>
      <c r="D171" s="23"/>
    </row>
    <row r="172" spans="1:4">
      <c r="A172" s="23">
        <v>164</v>
      </c>
      <c r="B172" s="23"/>
      <c r="C172" s="23"/>
      <c r="D172" s="23"/>
    </row>
    <row r="173" spans="1:4">
      <c r="A173" s="23">
        <v>165</v>
      </c>
      <c r="B173" s="23"/>
      <c r="C173" s="23"/>
      <c r="D173" s="23"/>
    </row>
    <row r="174" spans="1:4">
      <c r="A174" s="23">
        <v>166</v>
      </c>
      <c r="B174" s="23"/>
      <c r="C174" s="23"/>
      <c r="D174" s="23"/>
    </row>
    <row r="175" spans="1:4">
      <c r="A175" s="23">
        <v>167</v>
      </c>
      <c r="B175" s="23"/>
      <c r="C175" s="23"/>
      <c r="D175" s="23"/>
    </row>
    <row r="176" spans="1:4">
      <c r="A176" s="23">
        <v>168</v>
      </c>
      <c r="B176" s="23"/>
      <c r="C176" s="23"/>
      <c r="D176" s="23"/>
    </row>
    <row r="177" spans="1:4">
      <c r="A177" s="23">
        <v>169</v>
      </c>
      <c r="B177" s="23"/>
      <c r="C177" s="23"/>
      <c r="D177" s="23"/>
    </row>
    <row r="178" spans="1:4">
      <c r="A178" s="23">
        <v>170</v>
      </c>
      <c r="B178" s="23"/>
      <c r="C178" s="23"/>
      <c r="D178" s="23"/>
    </row>
    <row r="179" spans="1:4">
      <c r="A179" s="23">
        <v>171</v>
      </c>
      <c r="B179" s="23"/>
      <c r="C179" s="23"/>
      <c r="D179" s="23"/>
    </row>
    <row r="180" spans="1:4">
      <c r="A180" s="23">
        <v>172</v>
      </c>
      <c r="B180" s="23"/>
      <c r="C180" s="23"/>
      <c r="D180" s="23"/>
    </row>
    <row r="181" spans="1:4">
      <c r="A181" s="23">
        <v>173</v>
      </c>
      <c r="B181" s="23"/>
      <c r="C181" s="23"/>
      <c r="D181" s="23"/>
    </row>
    <row r="182" spans="1:4">
      <c r="A182" s="23">
        <v>174</v>
      </c>
      <c r="B182" s="23"/>
      <c r="C182" s="23"/>
      <c r="D182" s="23"/>
    </row>
    <row r="183" spans="1:4">
      <c r="A183" s="23">
        <v>175</v>
      </c>
      <c r="B183" s="23"/>
      <c r="C183" s="23"/>
      <c r="D183" s="23"/>
    </row>
    <row r="184" spans="1:4">
      <c r="A184" s="23">
        <v>176</v>
      </c>
      <c r="B184" s="23"/>
      <c r="C184" s="23"/>
      <c r="D184" s="23"/>
    </row>
    <row r="185" spans="1:4">
      <c r="A185" s="23">
        <v>177</v>
      </c>
      <c r="B185" s="23"/>
      <c r="C185" s="23"/>
      <c r="D185" s="23"/>
    </row>
    <row r="186" spans="1:4">
      <c r="A186" s="23">
        <v>178</v>
      </c>
      <c r="B186" s="23"/>
      <c r="C186" s="23"/>
      <c r="D186" s="23"/>
    </row>
    <row r="187" spans="1:4">
      <c r="A187" s="23">
        <v>179</v>
      </c>
      <c r="B187" s="23"/>
      <c r="C187" s="23"/>
      <c r="D187" s="23"/>
    </row>
    <row r="188" spans="1:4">
      <c r="A188" s="23">
        <v>180</v>
      </c>
      <c r="B188" s="23"/>
      <c r="C188" s="23"/>
      <c r="D188" s="23"/>
    </row>
    <row r="189" spans="1:4">
      <c r="A189" s="23">
        <v>181</v>
      </c>
      <c r="B189" s="23"/>
      <c r="C189" s="23"/>
      <c r="D189" s="23"/>
    </row>
    <row r="190" spans="1:4">
      <c r="A190" s="23">
        <v>182</v>
      </c>
      <c r="B190" s="23"/>
      <c r="C190" s="23"/>
      <c r="D190" s="23"/>
    </row>
    <row r="191" spans="1:4">
      <c r="A191" s="23">
        <v>183</v>
      </c>
      <c r="B191" s="23"/>
      <c r="C191" s="23"/>
      <c r="D191" s="23"/>
    </row>
    <row r="192" spans="1:4">
      <c r="A192" s="23">
        <v>184</v>
      </c>
      <c r="B192" s="23"/>
      <c r="C192" s="23"/>
      <c r="D192" s="23"/>
    </row>
    <row r="193" spans="1:4">
      <c r="A193" s="23">
        <v>185</v>
      </c>
      <c r="B193" s="23"/>
      <c r="C193" s="23"/>
      <c r="D193" s="23"/>
    </row>
    <row r="194" spans="1:4">
      <c r="A194" s="23">
        <v>186</v>
      </c>
      <c r="B194" s="23"/>
      <c r="C194" s="23"/>
      <c r="D194" s="23"/>
    </row>
    <row r="195" spans="1:4">
      <c r="A195" s="23">
        <v>187</v>
      </c>
      <c r="B195" s="23"/>
      <c r="C195" s="23"/>
      <c r="D195" s="23"/>
    </row>
    <row r="196" spans="1:4">
      <c r="A196" s="23">
        <v>188</v>
      </c>
      <c r="B196" s="23"/>
      <c r="C196" s="23"/>
      <c r="D196" s="23"/>
    </row>
    <row r="197" spans="1:4">
      <c r="A197" s="23">
        <v>189</v>
      </c>
      <c r="B197" s="23"/>
      <c r="C197" s="23"/>
      <c r="D197" s="23"/>
    </row>
    <row r="198" spans="1:4">
      <c r="A198" s="23">
        <v>190</v>
      </c>
      <c r="B198" s="23"/>
      <c r="C198" s="23"/>
      <c r="D198" s="23"/>
    </row>
    <row r="199" spans="1:4" s="26" customFormat="1" ht="34.5" customHeight="1">
      <c r="A199" s="61" t="s">
        <v>115</v>
      </c>
      <c r="B199" s="61"/>
      <c r="C199" s="27">
        <f>SUM(C9:C198)</f>
        <v>0</v>
      </c>
      <c r="D199" s="27">
        <f>SUM(D9:D198)</f>
        <v>0</v>
      </c>
    </row>
    <row r="203" spans="1:4">
      <c r="B203" s="28" t="s">
        <v>118</v>
      </c>
    </row>
    <row r="204" spans="1:4">
      <c r="C204" s="22"/>
      <c r="D204" s="22"/>
    </row>
    <row r="205" spans="1:4">
      <c r="C205" s="56" t="s">
        <v>119</v>
      </c>
      <c r="D205" s="56"/>
    </row>
    <row r="208" spans="1:4">
      <c r="B208" s="28" t="s">
        <v>120</v>
      </c>
    </row>
    <row r="209" spans="3:4">
      <c r="C209" s="22"/>
      <c r="D209" s="22"/>
    </row>
    <row r="210" spans="3:4">
      <c r="C210" s="56" t="s">
        <v>119</v>
      </c>
      <c r="D210" s="56"/>
    </row>
  </sheetData>
  <sheetProtection algorithmName="SHA-512" hashValue="b6TBjuT+ce+joewhJwiAm4UU6eZbe30qUQjVcDUNesT2uQEo+Snr9qZ2m9E2SWCZvltN2s34IHtqVl2KUVcc2Q==" saltValue="EqQVxZgicgqbf6RtLDV3zw==" spinCount="100000" sheet="1" objects="1" scenarios="1" selectLockedCells="1" selectUnlockedCells="1"/>
  <mergeCells count="4">
    <mergeCell ref="A199:B199"/>
    <mergeCell ref="C205:D205"/>
    <mergeCell ref="C210:D210"/>
    <mergeCell ref="A1:D1"/>
  </mergeCells>
  <phoneticPr fontId="17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Formulas</vt:lpstr>
      <vt:lpstr>SB-EF</vt:lpstr>
      <vt:lpstr>ER Est. (2013)</vt:lpstr>
      <vt:lpstr>Monitoring</vt:lpstr>
      <vt:lpstr>Farmer MS</vt:lpstr>
      <vt:lpstr>IA MS</vt:lpstr>
      <vt:lpstr>Implementer 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</dc:creator>
  <cp:lastModifiedBy>Ozan Soezer</cp:lastModifiedBy>
  <cp:lastPrinted>2014-12-02T15:43:20Z</cp:lastPrinted>
  <dcterms:created xsi:type="dcterms:W3CDTF">2013-11-14T04:00:08Z</dcterms:created>
  <dcterms:modified xsi:type="dcterms:W3CDTF">2015-05-02T12:43:23Z</dcterms:modified>
  <cp:contentStatus/>
</cp:coreProperties>
</file>